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defaultThemeVersion="124226"/>
  <bookViews>
    <workbookView xWindow="0" yWindow="0" windowWidth="20730" windowHeight="11760" tabRatio="928" firstSheet="2"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I11a!$A$1:$I$25</definedName>
    <definedName name="_xlnm.Print_Area" localSheetId="16">I11b!$A$1:$H$23</definedName>
    <definedName name="_xlnm.Print_Area" localSheetId="17">I11c!$A$1:$G$158</definedName>
    <definedName name="_xlnm.Print_Area" localSheetId="18">'I12'!$A$1:$H$22</definedName>
    <definedName name="_xlnm.Print_Area" localSheetId="19">'I13'!$A$1:$H$73</definedName>
    <definedName name="_xlnm.Print_Area" localSheetId="20">I14a!$A$1:$H$22</definedName>
    <definedName name="_xlnm.Print_Area" localSheetId="21">I14b!$A$1:$H$22</definedName>
    <definedName name="_xlnm.Print_Area" localSheetId="22">I14c!$A$1:$H$17</definedName>
    <definedName name="_xlnm.Print_Area" localSheetId="23">'I15'!$A$1:$H$15</definedName>
    <definedName name="_xlnm.Print_Area" localSheetId="24">'I16'!$A$1:$D$20</definedName>
    <definedName name="_xlnm.Print_Area" localSheetId="25">'I17'!$A$1:$D$20</definedName>
    <definedName name="_xlnm.Print_Area" localSheetId="26">'I18'!$A$1:$D$15</definedName>
    <definedName name="_xlnm.Print_Area" localSheetId="27">'I19'!$A$1:$E$20</definedName>
    <definedName name="_xlnm.Print_Area" localSheetId="6">'I2'!$A$1:$I$22</definedName>
    <definedName name="_xlnm.Print_Area" localSheetId="28">'I20'!$A$1:$E$16</definedName>
    <definedName name="_xlnm.Print_Area" localSheetId="29">'I21'!$A$1:$D$13</definedName>
    <definedName name="_xlnm.Print_Area" localSheetId="30">'I22'!$A$1:$D$33</definedName>
    <definedName name="_xlnm.Print_Area" localSheetId="31">'I23'!$A$1:$D$20</definedName>
    <definedName name="_xlnm.Print_Area" localSheetId="32">'I24'!$A$1:$F$20</definedName>
    <definedName name="_xlnm.Print_Area" localSheetId="7">'I3'!$A$1:$I$24</definedName>
    <definedName name="_xlnm.Print_Area" localSheetId="8">'I4'!$A$1:$I$29</definedName>
    <definedName name="_xlnm.Print_Area" localSheetId="9">'I5'!$A$1:$I$13</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25725"/>
</workbook>
</file>

<file path=xl/calcChain.xml><?xml version="1.0" encoding="utf-8"?>
<calcChain xmlns="http://schemas.openxmlformats.org/spreadsheetml/2006/main">
  <c r="G158" i="28"/>
  <c r="H13" i="37" l="1"/>
  <c r="I22" i="6"/>
  <c r="D20" i="25"/>
  <c r="H23" i="29"/>
  <c r="I27" i="7"/>
  <c r="D33" i="24"/>
  <c r="A11"/>
  <c r="I25" i="14"/>
  <c r="H15" i="34"/>
  <c r="H63" i="16"/>
  <c r="H62"/>
  <c r="H61"/>
  <c r="H70"/>
  <c r="H69"/>
  <c r="A12"/>
  <c r="A13" s="1"/>
  <c r="A14" s="1"/>
  <c r="A15" s="1"/>
  <c r="A4" i="5"/>
  <c r="A23" i="13" l="1"/>
  <c r="A15" i="37"/>
  <c r="A7"/>
  <c r="G13" s="1"/>
  <c r="D29" i="36"/>
  <c r="A4" i="37"/>
  <c r="A3"/>
  <c r="A2"/>
  <c r="A1"/>
  <c r="B2" i="36" l="1"/>
  <c r="B4"/>
  <c r="B6"/>
  <c r="B5" l="1"/>
  <c r="B3"/>
  <c r="B47"/>
  <c r="E16" i="22"/>
  <c r="D34" i="36" s="1"/>
  <c r="F20" i="26"/>
  <c r="D38" i="36" s="1"/>
  <c r="A11" i="26"/>
  <c r="A12" s="1"/>
  <c r="A13" s="1"/>
  <c r="A14" s="1"/>
  <c r="A15" s="1"/>
  <c r="A16" s="1"/>
  <c r="A17" s="1"/>
  <c r="A18" s="1"/>
  <c r="A19" s="1"/>
  <c r="A7"/>
  <c r="E20" s="1"/>
  <c r="D37" i="36"/>
  <c r="A7" i="25"/>
  <c r="C20" s="1"/>
  <c r="D13" i="23"/>
  <c r="A12" i="24"/>
  <c r="A13" s="1"/>
  <c r="A14" s="1"/>
  <c r="A18" s="1"/>
  <c r="A7"/>
  <c r="C33" s="1"/>
  <c r="A11" i="23"/>
  <c r="A12"/>
  <c r="A7"/>
  <c r="C13" s="1"/>
  <c r="A7" i="22"/>
  <c r="D16" s="1"/>
  <c r="E20" i="21"/>
  <c r="D33" i="36" s="1"/>
  <c r="A11" i="21"/>
  <c r="A12" s="1"/>
  <c r="A13" s="1"/>
  <c r="A14" s="1"/>
  <c r="A15" s="1"/>
  <c r="A16" s="1"/>
  <c r="A17" s="1"/>
  <c r="A18" s="1"/>
  <c r="A19" s="1"/>
  <c r="A7"/>
  <c r="D20" s="1"/>
  <c r="A15" i="20"/>
  <c r="A11"/>
  <c r="A12" s="1"/>
  <c r="A7"/>
  <c r="C13" s="1"/>
  <c r="A11" i="19"/>
  <c r="A12" s="1"/>
  <c r="A13" s="1"/>
  <c r="A14" s="1"/>
  <c r="A15" s="1"/>
  <c r="A16" s="1"/>
  <c r="A17" s="1"/>
  <c r="A18" s="1"/>
  <c r="A19" s="1"/>
  <c r="A7"/>
  <c r="C20" s="1"/>
  <c r="A11" i="18"/>
  <c r="A12" s="1"/>
  <c r="A13" s="1"/>
  <c r="A14" s="1"/>
  <c r="A15" s="1"/>
  <c r="A16" s="1"/>
  <c r="A17" s="1"/>
  <c r="A18" s="1"/>
  <c r="A19" s="1"/>
  <c r="I20" i="9"/>
  <c r="D16" i="36" s="1"/>
  <c r="D14"/>
  <c r="I11" i="8"/>
  <c r="D15" i="36" s="1"/>
  <c r="A22" i="13"/>
  <c r="A22" i="12"/>
  <c r="A22" i="11"/>
  <c r="A22" i="10"/>
  <c r="A13" i="8"/>
  <c r="A29" i="7"/>
  <c r="A24" i="6"/>
  <c r="A22" i="5"/>
  <c r="A22" i="4"/>
  <c r="A4" i="6"/>
  <c r="A4" i="7"/>
  <c r="A4" i="8"/>
  <c r="A4" i="9"/>
  <c r="A4" i="10"/>
  <c r="A4" i="11"/>
  <c r="A4" i="12"/>
  <c r="A4" i="13"/>
  <c r="A4" i="14"/>
  <c r="A4" i="29"/>
  <c r="A4" i="28"/>
  <c r="A4" i="15"/>
  <c r="A4" i="16"/>
  <c r="A4" i="17"/>
  <c r="A4" i="30"/>
  <c r="A4" i="34"/>
  <c r="A4" i="18"/>
  <c r="A4" i="19"/>
  <c r="A4" i="20"/>
  <c r="A4" i="21"/>
  <c r="A4" i="22"/>
  <c r="A4" i="23"/>
  <c r="A4" i="24"/>
  <c r="A4" i="25"/>
  <c r="A4" i="26"/>
  <c r="A4" i="4"/>
  <c r="A7" i="18"/>
  <c r="C20" s="1"/>
  <c r="A7" i="34"/>
  <c r="G15" s="1"/>
  <c r="A17"/>
  <c r="D28" i="36"/>
  <c r="A11" i="34"/>
  <c r="A12" s="1"/>
  <c r="A3"/>
  <c r="A2"/>
  <c r="A1"/>
  <c r="A22" i="30"/>
  <c r="A11"/>
  <c r="A12"/>
  <c r="A13" s="1"/>
  <c r="A14" s="1"/>
  <c r="A15" s="1"/>
  <c r="A16" s="1"/>
  <c r="A17" s="1"/>
  <c r="A18" s="1"/>
  <c r="A19" s="1"/>
  <c r="A7"/>
  <c r="G20" s="1"/>
  <c r="A7" i="17"/>
  <c r="G20" s="1"/>
  <c r="A22"/>
  <c r="H20"/>
  <c r="D26" i="36" s="1"/>
  <c r="A11" i="17"/>
  <c r="A12"/>
  <c r="A13" s="1"/>
  <c r="A14" s="1"/>
  <c r="A15" s="1"/>
  <c r="A16" s="1"/>
  <c r="A17" s="1"/>
  <c r="A18" s="1"/>
  <c r="A19" s="1"/>
  <c r="A73" i="16"/>
  <c r="A7"/>
  <c r="G71" s="1"/>
  <c r="A16"/>
  <c r="A17" s="1"/>
  <c r="A18" s="1"/>
  <c r="A22" i="15"/>
  <c r="A11"/>
  <c r="A12" s="1"/>
  <c r="A13" s="1"/>
  <c r="A14" s="1"/>
  <c r="A15" s="1"/>
  <c r="A16" s="1"/>
  <c r="A17" s="1"/>
  <c r="A18" s="1"/>
  <c r="A19" s="1"/>
  <c r="A7"/>
  <c r="G20" s="1"/>
  <c r="A43" i="28"/>
  <c r="A7"/>
  <c r="F158" s="1"/>
  <c r="A21" i="29"/>
  <c r="A22" s="1"/>
  <c r="A7"/>
  <c r="G23" s="1"/>
  <c r="A18" i="14"/>
  <c r="A21" s="1"/>
  <c r="A22" s="1"/>
  <c r="A23" s="1"/>
  <c r="A24" s="1"/>
  <c r="A7"/>
  <c r="H25" s="1"/>
  <c r="A11" i="13"/>
  <c r="A12"/>
  <c r="A13" s="1"/>
  <c r="A14" s="1"/>
  <c r="A15" s="1"/>
  <c r="A16" s="1"/>
  <c r="A17" s="1"/>
  <c r="A18" s="1"/>
  <c r="A19" s="1"/>
  <c r="A7"/>
  <c r="H20" s="1"/>
  <c r="I20" i="12"/>
  <c r="D19" i="36" s="1"/>
  <c r="A11" i="12"/>
  <c r="A12"/>
  <c r="A13" s="1"/>
  <c r="A14" s="1"/>
  <c r="A15" s="1"/>
  <c r="A16" s="1"/>
  <c r="A17" s="1"/>
  <c r="A18" s="1"/>
  <c r="A19" s="1"/>
  <c r="A7"/>
  <c r="H20" s="1"/>
  <c r="A7" i="11"/>
  <c r="H20" s="1"/>
  <c r="A7" i="10"/>
  <c r="H20" s="1"/>
  <c r="A7" i="9"/>
  <c r="H20" s="1"/>
  <c r="A7" i="8"/>
  <c r="H11" s="1"/>
  <c r="A7" i="7"/>
  <c r="H27" s="1"/>
  <c r="A7" i="6"/>
  <c r="H22" s="1"/>
  <c r="A7" i="5"/>
  <c r="H20" s="1"/>
  <c r="A7" i="4"/>
  <c r="H20" s="1"/>
  <c r="I20" i="11"/>
  <c r="D18" i="36" s="1"/>
  <c r="A11" i="11"/>
  <c r="A12" s="1"/>
  <c r="A13" s="1"/>
  <c r="A14" s="1"/>
  <c r="A15" s="1"/>
  <c r="A16" s="1"/>
  <c r="A17" s="1"/>
  <c r="A18" s="1"/>
  <c r="A19" s="1"/>
  <c r="A11" i="10"/>
  <c r="A12"/>
  <c r="A13" s="1"/>
  <c r="A14" s="1"/>
  <c r="A15" s="1"/>
  <c r="A16" s="1"/>
  <c r="A17" s="1"/>
  <c r="A18" s="1"/>
  <c r="A19" s="1"/>
  <c r="A11" i="9"/>
  <c r="A12" s="1"/>
  <c r="A13" s="1"/>
  <c r="A14" s="1"/>
  <c r="A15" s="1"/>
  <c r="A16" s="1"/>
  <c r="A17" s="1"/>
  <c r="A18" s="1"/>
  <c r="A19" s="1"/>
  <c r="A11" i="5"/>
  <c r="A12" s="1"/>
  <c r="A13" s="1"/>
  <c r="A14" s="1"/>
  <c r="A15" s="1"/>
  <c r="A16" s="1"/>
  <c r="A17" s="1"/>
  <c r="A18" s="1"/>
  <c r="A19" s="1"/>
  <c r="A11" i="4"/>
  <c r="A12"/>
  <c r="A13" s="1"/>
  <c r="A14" s="1"/>
  <c r="A15" s="1"/>
  <c r="A16" s="1"/>
  <c r="A17" s="1"/>
  <c r="A18" s="1"/>
  <c r="A19"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c r="H71" i="16"/>
  <c r="D25" i="36" s="1"/>
  <c r="D36"/>
  <c r="D13" i="20"/>
  <c r="D32" i="36" s="1"/>
  <c r="D20" i="18"/>
  <c r="D30" i="36" s="1"/>
  <c r="H20" i="30"/>
  <c r="D27" i="36" s="1"/>
  <c r="H20" i="15"/>
  <c r="D24" i="36" s="1"/>
  <c r="D22"/>
  <c r="D21"/>
  <c r="I20" i="5"/>
  <c r="D12" i="36" s="1"/>
  <c r="D20" i="19"/>
  <c r="I20" i="10"/>
  <c r="D17" i="36" s="1"/>
  <c r="D13"/>
  <c r="I20" i="4"/>
  <c r="A23" i="7" l="1"/>
  <c r="D43" i="36"/>
  <c r="D31"/>
  <c r="D42" s="1"/>
  <c r="D11"/>
  <c r="D35"/>
  <c r="D41" l="1"/>
  <c r="D44" s="1"/>
</calcChain>
</file>

<file path=xl/sharedStrings.xml><?xml version="1.0" encoding="utf-8"?>
<sst xmlns="http://schemas.openxmlformats.org/spreadsheetml/2006/main" count="1795" uniqueCount="1001">
  <si>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</si>
  <si>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</si>
  <si>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</si>
  <si>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</si>
  <si>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</si>
  <si>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</si>
  <si>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</si>
  <si>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</si>
  <si>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</si>
  <si>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</si>
  <si>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</si>
  <si>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</si>
  <si>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</si>
  <si>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</si>
  <si>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</si>
  <si>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</si>
  <si>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</si>
  <si>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</si>
  <si>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</si>
  <si>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</si>
  <si>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</si>
  <si>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</si>
  <si>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</si>
  <si>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</si>
  <si>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</si>
  <si>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</si>
  <si>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</si>
  <si>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</si>
  <si>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</si>
  <si>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</si>
  <si>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</si>
  <si>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</si>
  <si>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</si>
  <si>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</si>
  <si>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</si>
  <si>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</si>
  <si>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</si>
  <si>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</si>
  <si>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</si>
  <si>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</si>
  <si>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</si>
  <si>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</si>
  <si>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</si>
  <si>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</si>
  <si>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</si>
  <si>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</si>
  <si>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</si>
  <si>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</si>
  <si>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</si>
  <si>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</si>
  <si>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</si>
  <si>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</si>
  <si>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</si>
  <si>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</si>
  <si>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</si>
  <si>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</si>
  <si>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</si>
  <si>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</si>
  <si>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</si>
  <si>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</si>
  <si>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</si>
  <si>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</si>
  <si>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</si>
  <si>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</si>
  <si>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</si>
  <si>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</si>
  <si>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</si>
  <si>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</si>
  <si>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</si>
  <si>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</si>
  <si>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</si>
  <si>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</si>
  <si>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</si>
  <si>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</si>
  <si>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</si>
  <si>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</si>
  <si>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</si>
  <si>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</si>
  <si>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</si>
  <si>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</si>
  <si>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</si>
  <si>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</si>
  <si>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</si>
  <si>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</si>
  <si>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</si>
  <si>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</si>
  <si>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</si>
  <si>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</si>
  <si>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</si>
  <si>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</si>
  <si>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</si>
  <si>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</si>
  <si>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</si>
  <si>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</si>
  <si>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</si>
  <si>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</si>
  <si>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</si>
  <si>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</si>
  <si>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</si>
  <si>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</si>
  <si>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</si>
  <si>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</si>
  <si>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</si>
  <si>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</si>
  <si>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</si>
  <si>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</si>
  <si>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</si>
  <si>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</si>
  <si>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</si>
  <si>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</si>
  <si>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</si>
  <si>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</si>
  <si>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</si>
  <si>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</si>
  <si>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</si>
  <si>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</si>
  <si>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</si>
  <si>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</si>
  <si>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</si>
  <si>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</si>
  <si>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</si>
  <si>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</si>
  <si>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</si>
  <si>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</si>
  <si>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</si>
  <si>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</si>
  <si>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</si>
  <si>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</si>
  <si>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</si>
  <si>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</si>
  <si>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</si>
  <si>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</si>
  <si>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</si>
  <si>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</si>
  <si>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</si>
  <si>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</si>
  <si>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</si>
  <si>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</si>
  <si>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</si>
  <si>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</si>
  <si>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</si>
  <si>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</si>
  <si>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</si>
  <si>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</si>
  <si>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</si>
  <si>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</si>
  <si>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</si>
  <si>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</si>
  <si>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</si>
  <si>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</si>
  <si>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</si>
  <si>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</si>
  <si>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</si>
  <si>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</si>
  <si>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</si>
  <si>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</si>
  <si>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</si>
  <si>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</si>
  <si>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</si>
  <si>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</si>
  <si>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</si>
  <si>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</si>
  <si>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</si>
  <si>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</si>
  <si>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</si>
  <si>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</si>
  <si>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</si>
  <si>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</si>
  <si>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</si>
  <si>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</si>
  <si>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</si>
  <si>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</si>
  <si>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</si>
  <si>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</si>
  <si>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</si>
  <si>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</si>
  <si>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</si>
  <si>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</si>
  <si>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</si>
  <si>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</si>
  <si>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</si>
  <si>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</si>
  <si>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</si>
  <si>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</si>
  <si>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</si>
  <si>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</si>
  <si>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</si>
  <si>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</si>
  <si>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</si>
  <si>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</si>
  <si>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</si>
  <si>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</si>
  <si>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</si>
  <si>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</si>
  <si>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</si>
  <si>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</si>
  <si>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</si>
  <si>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</si>
  <si>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</si>
  <si>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</si>
  <si>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</si>
  <si>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</si>
  <si>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</si>
  <si>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</si>
  <si>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</si>
  <si>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</si>
  <si>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</si>
  <si>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</si>
  <si>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</si>
  <si>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</si>
  <si>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</si>
  <si>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</si>
  <si>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</si>
  <si>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</si>
  <si>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</si>
  <si>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</si>
  <si>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</si>
  <si>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</si>
  <si>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</si>
  <si>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</si>
  <si>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</si>
  <si>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</si>
  <si>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</si>
  <si>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</si>
  <si>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</si>
  <si>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</si>
  <si>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</si>
  <si>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</si>
  <si>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</si>
  <si>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</si>
  <si>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</si>
  <si>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</si>
  <si>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</si>
  <si>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</si>
  <si>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</si>
  <si>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</si>
  <si>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</si>
  <si>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</si>
  <si>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</si>
  <si>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</si>
  <si>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</si>
  <si>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</si>
  <si>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</si>
  <si>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</si>
  <si>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</si>
  <si>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</si>
  <si>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</si>
  <si>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</si>
  <si>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</si>
  <si>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</si>
  <si>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</si>
  <si>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</si>
  <si>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</si>
  <si>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10 |8 </t>
  </si>
  <si>
    <t xml:space="preserve">6 |3 </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</si>
  <si>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</si>
  <si>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</si>
  <si>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</si>
  <si>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</si>
  <si>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</si>
  <si>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</si>
  <si>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</si>
  <si>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</si>
  <si>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</si>
  <si>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</si>
  <si>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</si>
  <si>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</si>
  <si>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</si>
  <si>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</si>
  <si>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</si>
  <si>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Proiectării de Arhitectură</t>
  </si>
  <si>
    <t>ianuarie/2020</t>
  </si>
  <si>
    <t>Mihaela Zamfir (Grigorescu)</t>
  </si>
  <si>
    <t>GRANT CNCSIS cod 1353 nr.21/2004</t>
  </si>
  <si>
    <t>UAC – Urbanism.Architecture.Constructions.Journal, edited by URBAN-INCD</t>
  </si>
  <si>
    <t>UAC – Urbanism.Architecture.Constructions. Journal, edited by URBAN-INCD</t>
  </si>
  <si>
    <t>ISSN 2069-0509 (print) / 2069-6469 (on-line)</t>
  </si>
  <si>
    <t>Argument</t>
  </si>
  <si>
    <t>ISSN: 2067 – 4252</t>
  </si>
  <si>
    <t>3 studii de caz – o discuţie asupra ambientului sustenabil</t>
  </si>
  <si>
    <t>Reabilitarea ansamblurilor rezidenţiale colective ca factor regenerator al peisajului urban şi arhitectural. Aplicaţie la blocurile din panouri mari prefabricate</t>
  </si>
  <si>
    <t>Arhitectura incluzivă</t>
  </si>
  <si>
    <t>Arhitectura</t>
  </si>
  <si>
    <t>ISSN 1220-3254</t>
  </si>
  <si>
    <t>6(648)</t>
  </si>
  <si>
    <t>ARHITECTURA CENTRELOR DE ZI PENTRU PERSOANE VÂRSTNICE CU DEMENŢĂ ALZHEIMER- o abordare interdisciplinară medic- arhitect- psiholog</t>
  </si>
  <si>
    <t>ISBN 978-606-638-136-9</t>
  </si>
  <si>
    <t>ARHITECTURA COMUNITĂŢII CA ARHITECTURĂ INTEGRATĂ. Analiză comparativă şi sinteză a teoriilor lui John F.C. Turner, John Habraken şi Christopher Alexander</t>
  </si>
  <si>
    <t>ISBN 978-606-638-128-4</t>
  </si>
  <si>
    <t>ARHITECTURA, ARTĂ ŞI CREATIVITATE- INTERFERENŢE AR]T[HITECTURALE. RESURSE PENTRU COMUNITATE</t>
  </si>
  <si>
    <t>REVISTĂ:
Argument 6/2014</t>
  </si>
  <si>
    <t>REVISTĂ:
Argument 6/2014 Ambient Sustenabil/Sustainable Environment</t>
  </si>
  <si>
    <t>CARTE:
ARHITECTURA VINDECĂTOARE, ARHITECTURA VINDECĂTOARE</t>
  </si>
  <si>
    <t xml:space="preserve">CARTE:
 PROVOCĂRI ÎN URBANISM, ARHITECTURĂ, DESIGN/ CHALLENGES IN URBANISM, ARCHITECTURE, DESIGN </t>
  </si>
  <si>
    <t>CARTE: 
SPAŢIU-ARTĂ-ARHITECTURĂ/SPACE-ARTS-ARCHITECTURE</t>
  </si>
  <si>
    <t>ISBN 978-606-638-067-6</t>
  </si>
  <si>
    <t>CARTE: 
SPAŢIU URBAN-SPAŢIU ARHITECTURAL-SPAŢIU DE INTERIOR</t>
  </si>
  <si>
    <t>ISBN 978-606-638-003-4</t>
  </si>
  <si>
    <t>CARTE: 
LANDSCAPE- ARCHITECTURE- TECHNOLOGY- AMBIENT</t>
  </si>
  <si>
    <t>ISBN 978-606-638-011-9</t>
  </si>
  <si>
    <t>SPAŢIUL PUBLIC ŞI COMUNITATEA. COMUNICARE, PARTICIPARE, EXPERIMENTARE</t>
  </si>
  <si>
    <t>CARTE: 
PEISAJ-ARHITECTURĂ-TEHNOLOGIE-AMBIENT</t>
  </si>
  <si>
    <t>ISBN 978-973-1884-92-9</t>
  </si>
  <si>
    <t>26-29,
 martie</t>
  </si>
  <si>
    <t>ISSN 2393 – 4425,
 ISSN-L 2393 – 4425</t>
  </si>
  <si>
    <r>
      <rPr>
        <b/>
        <u/>
        <sz val="12"/>
        <color indexed="8"/>
        <rFont val="Calibri"/>
        <family val="2"/>
      </rPr>
      <t>Mihaela Zamfir (Grigorescu)</t>
    </r>
    <r>
      <rPr>
        <sz val="12"/>
        <color indexed="8"/>
        <rFont val="Calibri"/>
        <family val="2"/>
      </rPr>
      <t>,         Mihai-Viorel Zamfir, Andreea Marin</t>
    </r>
  </si>
  <si>
    <r>
      <rPr>
        <b/>
        <u/>
        <sz val="12"/>
        <color indexed="8"/>
        <rFont val="Calibri"/>
        <family val="2"/>
      </rPr>
      <t>Mihaela  Zamfir (Grigorescu)</t>
    </r>
    <r>
      <rPr>
        <sz val="12"/>
        <color indexed="8"/>
        <rFont val="Calibri"/>
        <family val="2"/>
      </rPr>
      <t>,        Mihai-Viorel Zamfir</t>
    </r>
  </si>
  <si>
    <r>
      <t xml:space="preserve">Ştefan Mihăilescu,  Marina Mihăilă, </t>
    </r>
    <r>
      <rPr>
        <b/>
        <u/>
        <sz val="12"/>
        <color indexed="8"/>
        <rFont val="Calibri"/>
        <family val="2"/>
      </rPr>
      <t>Mihaela Zamfir (Grigorescu)</t>
    </r>
  </si>
  <si>
    <t>EUIM / 
ICAR 2015 International Conference on Architectural Research, Bucuresti</t>
  </si>
  <si>
    <t xml:space="preserve">EUIM 
</t>
  </si>
  <si>
    <t>Conferinţă Internaţională:
 SMART CITIES (7th edition)</t>
  </si>
  <si>
    <t>05-06,
 decembrie</t>
  </si>
  <si>
    <t>Conferinţă Internaţională:
 INTEGRATED SYSTEMS OF LONG-TERM CARE (5th edition)</t>
  </si>
  <si>
    <t>09-10, 
mai</t>
  </si>
  <si>
    <t>Conferinţă Naţională:
Conferința Anuală OAMGMAMR- A 10-a Ediție</t>
  </si>
  <si>
    <t>09-10,  iunie</t>
  </si>
  <si>
    <t xml:space="preserve">Conferinţă Naţională:
Ediția a XV-a CONFERINŢA DE MEDICINA FAMILIEI </t>
  </si>
  <si>
    <t xml:space="preserve">28-31,  martie </t>
  </si>
  <si>
    <t>Conferinţa Naţională:
 Conferinţa Naţională Alzheimer a 9-a Ediție</t>
  </si>
  <si>
    <t>20-23, februarie</t>
  </si>
  <si>
    <t>DE LA MEDICINA FAMILIEI LA ARHITECTURA FAMILIEI. ADAPTAREA DOMICILIULUI PENTRU PERSOANA VÂRSTNICĂ  CU TULBURĂRI NEUROCOGNITIVE</t>
  </si>
  <si>
    <r>
      <rPr>
        <b/>
        <u/>
        <sz val="11"/>
        <color indexed="8"/>
        <rFont val="Calibri"/>
        <family val="2"/>
      </rPr>
      <t>Mihaela Zamfir (Grigorescu)</t>
    </r>
    <r>
      <rPr>
        <sz val="11"/>
        <color indexed="8"/>
        <rFont val="Calibri"/>
        <family val="2"/>
      </rPr>
      <t>,
 Mihai-Viorel Zamfir</t>
    </r>
  </si>
  <si>
    <t xml:space="preserve">URBAN REMINISCENCE - IDEI DIN PROIECTUL SENSE-GARDEN /
URBAN REMINISCENCE – IDEAS FROM SENSE-GARDEN PROJECT
</t>
  </si>
  <si>
    <t>Conferinţă Internaţională:
Congresul Național și Anual de Reabilitare Medicală cu Participare Internațională- Ediția 41</t>
  </si>
  <si>
    <r>
      <rPr>
        <b/>
        <u/>
        <sz val="11"/>
        <color indexed="8"/>
        <rFont val="Calibri"/>
        <family val="2"/>
      </rPr>
      <t>Mihaela Zamfir (Grigorescu)</t>
    </r>
    <r>
      <rPr>
        <sz val="11"/>
        <color indexed="8"/>
        <rFont val="Calibri"/>
        <family val="2"/>
      </rPr>
      <t>, 
Mihai-Viorel Zamfir</t>
    </r>
  </si>
  <si>
    <t>24-27,
octombrie</t>
  </si>
  <si>
    <t xml:space="preserve"> ÎMBĂTRÂNIREA ACASĂ, ÎMBĂTRÂNIREA ÎN COMUNITATE.  ADAPTAREA DOMICILIULUI PENTRU PERSOANA VÂRSTNICĂ CU PARTICULARITĂȚI ÎN CAZUL TULBURĂRILOR NEUROCOGNITIVE </t>
  </si>
  <si>
    <t>Conferinţa Naţională:
Conferința Regională de Medicină de Familie Zilele Medicale Dr. Mircia Iorga, ediția a IX-a, Medicul de Familie Practician și Manager</t>
  </si>
  <si>
    <t>07-09, 
decembrie</t>
  </si>
  <si>
    <t xml:space="preserve"> IMPORTANȚA KINETOTERAPIEI  ÎN MANAGEMENTUL VÂRSTNICULUI CU BOALĂ ALZHEIMER CU ACCENT PE UN DESIGN TERAPEUTIC</t>
  </si>
  <si>
    <t>DIAGNOSTICUL POZITIV ȘI DIFERENȚIAL ÎN TULBURĂRILE NEUROCOGNITIVE</t>
  </si>
  <si>
    <r>
      <t xml:space="preserve">Mihai-Viorel Zamfir, Andreea Marin, 
</t>
    </r>
    <r>
      <rPr>
        <b/>
        <u/>
        <sz val="11"/>
        <color indexed="8"/>
        <rFont val="Calibri"/>
        <family val="2"/>
      </rPr>
      <t>Mihaela Zamfir (Grigorescu)</t>
    </r>
  </si>
  <si>
    <t xml:space="preserve">ROLUL PSIHOLOGULUI CLINICIAN  ÎN ASISTENȚA PACIENTULUI VÂRSTNIC  CU TULBURARE NEUROCOGNITIVĂ </t>
  </si>
  <si>
    <t>Conferinţa Naţională:
Al X-lea Congres Național de Geriatrie și Gerontologie- Geriatria și Gerontologia în România-Capacitatea de Refacere și Fragilitatea Vârstnicului</t>
  </si>
  <si>
    <t>18-21,
octombrie</t>
  </si>
  <si>
    <r>
      <rPr>
        <b/>
        <u/>
        <sz val="11"/>
        <color indexed="8"/>
        <rFont val="Calibri"/>
        <family val="2"/>
      </rPr>
      <t>Mihaela Zamfir (Grigorescu)</t>
    </r>
    <r>
      <rPr>
        <sz val="11"/>
        <color indexed="8"/>
        <rFont val="Calibri"/>
        <family val="2"/>
      </rPr>
      <t>, 
Dragoș-Cristian Bogdan</t>
    </r>
  </si>
  <si>
    <t>Conferinţa Naţională:
Simpozionul Național  de Gerontopsihologie-4 
în cadrul:
Al X-lea Congres Național de Geriatrie și Gerontologie- Geriatria și Gerontologia în România-Capacitatea de Refacere și Fragilitatea Vârstnicului</t>
  </si>
  <si>
    <t xml:space="preserve">TEHNOLOGIE PENTRU TERAPIA PRIN REAMINTIRE PENTRU PERSOANELE CU TULBURĂRI NEUROCOGNITIVE /
REMINISCENCE THERAPY TECHNOLOGY FOR PEOPLE WITH NEUROCOGNITIVE DISORDERS
</t>
  </si>
  <si>
    <t>Simpozion Național:
REMEMBER ME!</t>
  </si>
  <si>
    <t xml:space="preserve">Mihaela Zamfir (Grigorescu) </t>
  </si>
  <si>
    <t>21,
septembrie</t>
  </si>
  <si>
    <t>STANDARDE DE ÎNGRIJIRE A PACIENTULUI CU BOALĂ ALZHEIMER</t>
  </si>
  <si>
    <r>
      <t xml:space="preserve">Mihai-Viorel Zamfir, </t>
    </r>
    <r>
      <rPr>
        <b/>
        <u/>
        <sz val="11"/>
        <color indexed="8"/>
        <rFont val="Calibri"/>
        <family val="2"/>
      </rPr>
      <t xml:space="preserve">Mihaela Zamfir (Grigorescu) </t>
    </r>
  </si>
  <si>
    <t xml:space="preserve">EFECTELE KINETOTERAPIEI ASUPRA DEZVOLTĂRII CORPULUI 
UMAN ȘI POTENȚAREA ACESTORA PRIN DESIGN TERAPEUTIC
</t>
  </si>
  <si>
    <t>Conferinţa Naţională:
A XXVII-a Conferință Națională de Medicină Sportivă</t>
  </si>
  <si>
    <t>14-16,
iunie</t>
  </si>
  <si>
    <t xml:space="preserve">ARHITECTURA CONTEMPORANĂ CA SUPORT PENTRU O 
ÎMBĂTRÂNIRE SĂNĂTOASĂ ȘI ACTIVĂ  CU ACCENT PE IMPORTANȚA ACTIVITĂȚII FIZICE
</t>
  </si>
  <si>
    <t xml:space="preserve">ARHITECTURĂ ADAPTATĂ PERSOANELOR VÂRSTNICE. DE LA 
LOCUINŢĂ LA CENTRU DE ZI ŞI CĂMIN
</t>
  </si>
  <si>
    <t>Simpozion Național:
 Habitatul uman și mediul construit</t>
  </si>
  <si>
    <t xml:space="preserve"> DESPRE IMPORTANȚA KINETOTERAPIEI ÎN ABORDAREA 
PACIENTULUI  CU SCLEROZĂ MULTIPLĂ (S.M.). CUM DESIGN-UL SPAȚIULUI POATE CONTRIBUI LA CREȘTEREA EFECTULUI EXERCIȚIILOR DE KINETOTERAPIE
</t>
  </si>
  <si>
    <t>22-24,
mai</t>
  </si>
  <si>
    <t>Simpozion Național:
 SM ȘI IUBIREA DE SINE</t>
  </si>
  <si>
    <t>09,
martie</t>
  </si>
  <si>
    <t>Conferinţă Naţională:
 Conferinţa Naţională Alzheimer</t>
  </si>
  <si>
    <t>21-24,
februarie</t>
  </si>
  <si>
    <r>
      <rPr>
        <b/>
        <u/>
        <sz val="11"/>
        <color indexed="8"/>
        <rFont val="Calibri"/>
        <family val="2"/>
      </rPr>
      <t>Mihaela Zamfir (Grigorescu)</t>
    </r>
    <r>
      <rPr>
        <sz val="11"/>
        <color indexed="8"/>
        <rFont val="Calibri"/>
        <family val="2"/>
      </rPr>
      <t>, 
Mihai-Viorel Zamfir, Andreea Marin</t>
    </r>
  </si>
  <si>
    <t xml:space="preserve"> INDOOR-OUTDOOR CENTERS FOR PEOPLE WITH DEMENTIA. FROM INTERIOR DESIGN TO THERAPEUTICAL GARDENS</t>
  </si>
  <si>
    <t xml:space="preserve">Conferinţă Internaţională:
RECENT TRENDS IN SOCIAL SCIENCES (5th edition) </t>
  </si>
  <si>
    <t>11-12,
mai</t>
  </si>
  <si>
    <t>GARDEN AS THERAPEUTIC TOOL IN ALZHEIMER’S DISEASE</t>
  </si>
  <si>
    <t>26-29,
aprilie</t>
  </si>
  <si>
    <t xml:space="preserve"> IS ROMANIA A DEMENTIA FRIENDLY SOCIETY? - A CRITICAL  SURVEY AMONG ROMANIAN PSYCHOLOGISTS, ARCHITECTS AND NON-PROFESSIONALS</t>
  </si>
  <si>
    <t>Conferinţă Internaţională:
ADI 2017- 32nd International Conference of Alzheimer’s Disease International, Kyoto, Japonia</t>
  </si>
  <si>
    <t xml:space="preserve"> A CHECK LIST FOR ASSESING DEMENTIA FRIENDLY DESIGN: ARCHITECTURE AS NON-PHARMACOLOGICAL MEAN IN ASSISTANCE OF PATIENTS WITH DEMENTIA</t>
  </si>
  <si>
    <t>01-04,
aprilie</t>
  </si>
  <si>
    <t>Conferință Internațională:
 25th European Congress of Psychiatry, Florența, Italia</t>
  </si>
  <si>
    <t xml:space="preserve">Conferință Internațională:
Al IX-lea Congres Național de Geriatrie și Gerontologie- Geriatria și Gerontologia în România-65 de ani de prezență națională și internațională </t>
  </si>
  <si>
    <t>19-22,
octombrie</t>
  </si>
  <si>
    <r>
      <rPr>
        <b/>
        <u/>
        <sz val="11"/>
        <color indexed="8"/>
        <rFont val="Calibri"/>
        <family val="2"/>
      </rPr>
      <t>Mihaela Zamfir (Grigorescu)</t>
    </r>
    <r>
      <rPr>
        <sz val="11"/>
        <color indexed="8"/>
        <rFont val="Calibri"/>
        <family val="2"/>
      </rPr>
      <t>, 
Mihai-Viorel Zamfir, Andreea Marin, Alina Letiția Matei, Ileana Ciobanu, Dragoș-Cristian Bogdan</t>
    </r>
  </si>
  <si>
    <t>Mihai-Viorel Zamfir, Mihaela Zamfir (Grigorescu)</t>
  </si>
  <si>
    <r>
      <t xml:space="preserve">Ileana Ciobanu, 
</t>
    </r>
    <r>
      <rPr>
        <b/>
        <u/>
        <sz val="11"/>
        <color indexed="8"/>
        <rFont val="Calibri"/>
        <family val="2"/>
      </rPr>
      <t>Mihaela Zamfir (Grigorescu)</t>
    </r>
    <r>
      <rPr>
        <sz val="11"/>
        <color indexed="8"/>
        <rFont val="Calibri"/>
        <family val="2"/>
      </rPr>
      <t xml:space="preserve">, 
Andreea Marin, Mihai-Viorel Zamfir, Artur Serrano, 
Mihai Berteanu
</t>
    </r>
  </si>
  <si>
    <t>Conferință Internațională:
Energia și mediul în context contemporan</t>
  </si>
  <si>
    <t>12,
octombrie</t>
  </si>
  <si>
    <t>ROLUL GRĂDINILOR TERAPEUTICE ÎN CADRUL CĂMINELOR PENTRU PERSOANE VÂRSTNICE CU DEMENȚĂ, UN INSTRUMENT DE MEDIU SEMNIFICATIV</t>
  </si>
  <si>
    <r>
      <rPr>
        <b/>
        <u/>
        <sz val="11"/>
        <color indexed="8"/>
        <rFont val="Calibri"/>
        <family val="2"/>
      </rPr>
      <t>Mihaela Zamfir (Grigorescu)</t>
    </r>
    <r>
      <rPr>
        <sz val="11"/>
        <color indexed="8"/>
        <rFont val="Calibri"/>
        <family val="2"/>
      </rPr>
      <t xml:space="preserve">,
 Ileana Ciobanu, Mihai-Viorel Zamfir, Andreea Marin, Artur Serrano, 
Mihai Berteanu
</t>
    </r>
  </si>
  <si>
    <t>Conferinţă Naţională:
 AL 40-LEA CONGRES NAȚIONAL ANUAL DE REABILITARE MEDICALĂ</t>
  </si>
  <si>
    <t>27-30,
septembrie</t>
  </si>
  <si>
    <t xml:space="preserve">ARHITECT ȘI MEDIC GERIATRU ÎN SPRIJINUL PACIENTULUI  VÂRSTNIC CU BOALĂ ALZHEIMER. 7 ANI DE COLABORARE INTERDISCIPLINARĂ 2010-2017. </t>
  </si>
  <si>
    <t>Simpozion Național:
 REMEMBER ME!</t>
  </si>
  <si>
    <t>22,
septembrie</t>
  </si>
  <si>
    <t xml:space="preserve"> INDOOR-OUTDOOR. DESIGNUL DEDICAT PERSOANELOR VÂRSTNICE CU BOALĂ ALZHEIMER.</t>
  </si>
  <si>
    <t>Simpozion Național:
ALZHEIMER. ÎNAINTE ŞI DUPĂ DIAGNOSTIC. În cadrul SENIOR EXPO</t>
  </si>
  <si>
    <t>02,
mai</t>
  </si>
  <si>
    <t>Conferinţă Naţională:
MANAGEMENTUL SERVICIILOR PENTRU VÂRSTNICI. SUSTENABILITATE ȘI DEZVOLTARE PROFESIONALĂ</t>
  </si>
  <si>
    <t>MANAGEMENTUL TULBURĂRILOR DE DEGLUTIȚIE LA VÂRSTNICII DIN CENTRELE DE ASISTENȚĂ PE TERMEN LUNG</t>
  </si>
  <si>
    <t>ARHITECTURA CA SUPORT ÎN REABILITAREA COGNITIVĂ A PACIENȚILOR CU DEMENȚĂ</t>
  </si>
  <si>
    <r>
      <rPr>
        <b/>
        <u/>
        <sz val="11"/>
        <color indexed="8"/>
        <rFont val="Calibri"/>
        <family val="2"/>
      </rPr>
      <t>Mihaela Zamfir (Grigorescu)</t>
    </r>
    <r>
      <rPr>
        <sz val="11"/>
        <color indexed="8"/>
        <rFont val="Calibri"/>
        <family val="2"/>
      </rPr>
      <t>, 
Mihai-Viorel Zamfir, Maria Moglan</t>
    </r>
  </si>
  <si>
    <t xml:space="preserve"> Conferinţă Naţională :
 A XIV-a Conferință Națională de Balneologie și Recuperare Medicală- Abordarea multidimensională în geriatrie și gerontologie</t>
  </si>
  <si>
    <t>07-09,
aprilie</t>
  </si>
  <si>
    <t xml:space="preserve"> INSTRUMENTE ARHITECTURALE ÎN SPRIJINUL LONGEVITĂȚII ACTIVE. O ABORDARE BIO-PSIHO-SOCIO-CULTURALĂ</t>
  </si>
  <si>
    <t xml:space="preserve"> Conferinţă Naţională :
 Cel de-ai XVII-lea Congres Național de Medicină Internă</t>
  </si>
  <si>
    <t>29 martie-01 aprilie</t>
  </si>
  <si>
    <t xml:space="preserve">3 TIPURI DE MEDII DEMENTIA FRIENDLY, DE LA LOCUINȚĂ LA CENTRU DE ZI ȘI CĂMIN. PRINCIPII CONTEMPORANE ȘI PROVOCĂRII VIITOARE PENTRU ARHITECTURĂ ȘI DESIGN. </t>
  </si>
  <si>
    <t xml:space="preserve"> Conferinţă Naţională :
 Conferinţa Naţională Alzheimer</t>
  </si>
  <si>
    <t>22-25,
februarie</t>
  </si>
  <si>
    <t xml:space="preserve">SOLUŢII PRACTICE DE ORIENTARE TEMPORO-SPAŢIALĂ ÎN CADRUL CENTRELOR PENTRU PERSOANE VÂRSTNICE CU DEMENŢĂ </t>
  </si>
  <si>
    <t>SMALL IS BEAUTIFUL-ARCHITECTURE OF COMMUNITY-BASED DAY CARE CENTERS FOR ELDERLY, A CHALLENGE FOR AN AGEING SOCIETY</t>
  </si>
  <si>
    <t>Conferință Internațională:
IN BETWEEN SCALES</t>
  </si>
  <si>
    <t>MULTIFUNCTIONAL SPACE RELATED TO THE SCALE OF COMMUNITY CENTERS. From merging-concomitance to polyvalenceadaptability</t>
  </si>
  <si>
    <t>28-30,
septembrie</t>
  </si>
  <si>
    <t>BUILDING AN ARCHITECTURAL DISCOURSE- A REVIEW ON SCHOLARLY ACADEMIC SPACE, UAUIM</t>
  </si>
  <si>
    <t xml:space="preserve"> PRINCIPII DE CALITATE ÎN ARHITECTURA CONTEMPORANĂ A CENTRELOR DE VÂRSTNICI DE TIP NURSING HOME</t>
  </si>
  <si>
    <t xml:space="preserve"> Conferinţă Naţională :
Al VIII-lea Congres Național de Geriatrie și Gerontologie- Abordarea multidimensională în geriatrie și gerontologie</t>
  </si>
  <si>
    <t>20-23,
octombrie</t>
  </si>
  <si>
    <t>UN NOU SINDROM GERIATRIC: DISFAGIA OROFARINGIANĂ</t>
  </si>
  <si>
    <t>PAVILION LIFELONG LEARNING-PRILEJ DE INTERGENERAŢIONALITATE</t>
  </si>
  <si>
    <r>
      <rPr>
        <b/>
        <u/>
        <sz val="11"/>
        <color indexed="8"/>
        <rFont val="Calibri"/>
        <family val="2"/>
      </rPr>
      <t>Mihaela Zamfir (Grigorescu)</t>
    </r>
    <r>
      <rPr>
        <sz val="11"/>
        <color indexed="8"/>
        <rFont val="Calibri"/>
        <family val="2"/>
      </rPr>
      <t>, 
Magda Stănculescu, Mihai-Viorel Zamfir</t>
    </r>
  </si>
  <si>
    <t>IMPACTUL MEDIULUI CONSTRUIT ASUPRA CALITATII VIETII PACIENTILOR CU DEMENTA, CONFERINTA NATIONALA ALZHEIMER</t>
  </si>
  <si>
    <t xml:space="preserve"> Conferinţă Naţională :
CONFERINȚA NAȚIONALĂ ALZHEIMER</t>
  </si>
  <si>
    <t>24-27,
februarie</t>
  </si>
  <si>
    <t>ARHITECTURA ÎN SPRIJINUL PACIENTILOR CU DEMENTA. PRINCIPII DE DESIGN</t>
  </si>
  <si>
    <t xml:space="preserve"> Conferinţă Naţională :
SERVICIILE DE ÎNGRIJIRE PE TERMEN LUNG SI SCHIMBARILE DEMOGRAFICE </t>
  </si>
  <si>
    <t>04-06,
aprilie</t>
  </si>
  <si>
    <t xml:space="preserve"> CUM ADAPTAM LOCUINTA ÎN SPRIJINUL VÂRSTNICULUI CUDEMENTA ALZHEIMER. PRINCIPII DE DESIGN CONTEMPORAN</t>
  </si>
  <si>
    <t>INDIVIDUALITATEA UNEI PERSOANE, INDIVIDUALITATEA UNEI COMUNITATI</t>
  </si>
  <si>
    <r>
      <rPr>
        <b/>
        <u/>
        <sz val="11"/>
        <color indexed="8"/>
        <rFont val="Calibri"/>
        <family val="2"/>
      </rPr>
      <t>Mihaela Zamfir (Grigorescu)</t>
    </r>
    <r>
      <rPr>
        <sz val="11"/>
        <color indexed="8"/>
        <rFont val="Calibri"/>
        <family val="2"/>
      </rPr>
      <t>,
 Bogdan Cuc</t>
    </r>
  </si>
  <si>
    <t xml:space="preserve">Simpozion Național:
ROMÂNIA IDENTITARA
</t>
  </si>
  <si>
    <t>23,
iunie</t>
  </si>
  <si>
    <t>ArhiTERAPIE ÎN DEMENŢA ALZHEIMER.  Lumină – formă – culoare – texture</t>
  </si>
  <si>
    <t xml:space="preserve"> Conferinţă Naţională :
PSIHOARHITECTURA</t>
  </si>
  <si>
    <r>
      <rPr>
        <b/>
        <u/>
        <sz val="11"/>
        <color indexed="8"/>
        <rFont val="Calibri"/>
        <family val="2"/>
      </rPr>
      <t>Mihaela Zamfir (Grigorescu)</t>
    </r>
    <r>
      <rPr>
        <sz val="11"/>
        <color indexed="8"/>
        <rFont val="Calibri"/>
        <family val="2"/>
      </rPr>
      <t>,
 Andreea Marin, Ileana Ciobanu</t>
    </r>
  </si>
  <si>
    <t>27-28,
noiembrie</t>
  </si>
  <si>
    <t xml:space="preserve"> SPAŢIUL TERAPEUTIC ÎN REABILITAREA MEDICALĂ</t>
  </si>
  <si>
    <r>
      <t xml:space="preserve">Ileana Ciobanu, 
</t>
    </r>
    <r>
      <rPr>
        <b/>
        <u/>
        <sz val="11"/>
        <color indexed="8"/>
        <rFont val="Calibri"/>
        <family val="2"/>
      </rPr>
      <t>Mihaela Zamfir (Grigorescu)</t>
    </r>
    <r>
      <rPr>
        <sz val="11"/>
        <color indexed="8"/>
        <rFont val="Calibri"/>
        <family val="2"/>
      </rPr>
      <t>,
 Andreea Marin, Mihai Berteanu</t>
    </r>
  </si>
  <si>
    <t xml:space="preserve"> ADAPTAREA LOCUINŢEI PENTRU SENIORI ÎN SCOPUL CREŞTERII CONFORTULUI FIZIC ŞI PSIHIC</t>
  </si>
  <si>
    <t>Simpozion Național:
PSIHOLOGIA SĂNĂTĂŢII- modelul biomedical, psihologic şi social</t>
  </si>
  <si>
    <t>31,
octombrie</t>
  </si>
  <si>
    <t>EXPOCONFERINŢELE DE ARHITECTURĂ RIFF, INGLASS, GIS ŞI LAUD CA MODEL DE EDUCAŢIE CONTINUĂ DE ARHITECTURĂ. EXPERIENŢA PERSONALĂ 2010-2015</t>
  </si>
  <si>
    <t xml:space="preserve"> Conferinţă Naţională :
EDUCAŢIA ÎN ARHITECTURĂ- SESIUNE DE COMUNICĂRI ŞTIINŢIFICE</t>
  </si>
  <si>
    <t>20-21,
mai</t>
  </si>
  <si>
    <t>DEMENTIA  FRIENDLY ENVIRONMENT -DESIGNUL CĂMINELOR DESTINATE PERSOANELOR VÂRSTNICE-</t>
  </si>
  <si>
    <t>25-28,
februarie</t>
  </si>
  <si>
    <t>A BRIEF INTRODUCTION TO COMMUNITY ARCHITECTURE CONCEPT -from believing to reality-</t>
  </si>
  <si>
    <t>Conferință Internațională:
ICAR</t>
  </si>
  <si>
    <t>26-29,
martie</t>
  </si>
  <si>
    <t xml:space="preserve"> ARHITECTURA CLĂDIRILOR DE ÎNVĂŢĂMÂNT PREUNIVERSITAR CA DISCURS SUSTENABIL. DE LA OM LA SPAŢIUL COMUNITĂŢII</t>
  </si>
  <si>
    <r>
      <t xml:space="preserve">Marina Mihăilă, 
</t>
    </r>
    <r>
      <rPr>
        <b/>
        <u/>
        <sz val="11"/>
        <color indexed="8"/>
        <rFont val="Calibri"/>
        <family val="2"/>
      </rPr>
      <t>Mihaela Zamfir (Grigorescu)</t>
    </r>
  </si>
  <si>
    <t xml:space="preserve"> Conferinţă Naţională:
CONFERINTA NATIONALA ALZHEIMER</t>
  </si>
  <si>
    <t xml:space="preserve"> Conferinţă Naţională:
CLĂDIREA CA FACTOR DE DEPOLUARE URBANĂ. PROVOCĂRI ALE CONCEPTULUI DE DURABILITATE</t>
  </si>
  <si>
    <t>28,
noiembrie</t>
  </si>
  <si>
    <t xml:space="preserve">
Simpozion Național:
PROVOCĂRI ÎN ARHITECTURĂ, URBANISM, DESIGN</t>
  </si>
  <si>
    <t>14,
noiembrie</t>
  </si>
  <si>
    <t>SCHIMB DE VALORI. ARHITECTUL DEMIURG-ARHITECTUL INTEGRATOR-DEMI-ARHITECTUL</t>
  </si>
  <si>
    <t>Simpozion Național:
ARHITECTURA ÎN “EUROPA 2020”</t>
  </si>
  <si>
    <t>18,
octombrie</t>
  </si>
  <si>
    <t>LOCUINŢĂ PENTRU TREI GENERAŢII, DESTINUL UNUI CONCEPT</t>
  </si>
  <si>
    <t>Simpozion Național:
CERCETARE PRIN PROIECT- SESIUNE ŞTIINŢIFICĂ</t>
  </si>
  <si>
    <t>15-16,
mai</t>
  </si>
  <si>
    <t xml:space="preserve">ARHITECTURA CENTRELOR DE ZI PENTRU PERSOANE VÂRSTNICE CU DEMENŢĂ ALZHEIMER
- o abordare interdisciplinară medic-arhitect-psiholog
</t>
  </si>
  <si>
    <r>
      <t xml:space="preserve">Mihaela Zamfir (Grigorescu),
</t>
    </r>
    <r>
      <rPr>
        <sz val="11"/>
        <color indexed="8"/>
        <rFont val="Calibri"/>
        <family val="2"/>
      </rPr>
      <t xml:space="preserve"> Mihai-Viorel Zamfir, Andreea Marin</t>
    </r>
  </si>
  <si>
    <t xml:space="preserve"> Conferinţă Naţională:
ARHITECTURA VINDECĂTOARE </t>
  </si>
  <si>
    <t>12-13,
iunie</t>
  </si>
  <si>
    <t>ÎMBĂTRÂNIREA ACASĂ-ÎMBĂTRÂNIREA ÎN COMUNITATE. MODELE CONTEMPORANE DE ASISTENŢĂ A VARSTNICULUI, PERSPECTIVA ARHITECTULUI.</t>
  </si>
  <si>
    <t xml:space="preserve"> Conferinţă Naţională:
Atelierul de formare interdisciplinară GerontoASSIST-Asistenţa multidimensională a varstnicului în familie şi în comunitate-în cadrul programului de formare GeroHOMEASSIST-Asistenţa interdisciplinară a pacientului vârstnic la domiciliu</t>
  </si>
  <si>
    <t xml:space="preserve">ADAPTAREA LOCUINŢEI PENTRU PERSOANELE VÂRSTNICE. PERSPECTIVA ARHITECTULUI
</t>
  </si>
  <si>
    <t xml:space="preserve"> Relatia ARHITECTURĂ-ÎMBĂTRÂNIRE-VÂRSTE. O abordare interdisciplinară ARHITECT-GERONTOLOG-GERIATRU</t>
  </si>
  <si>
    <t>Simpozion Național:
ARHITECTURA INCLUZIVĂ-Zilele Arhitecturii</t>
  </si>
  <si>
    <t>21,
noiembrie</t>
  </si>
  <si>
    <t xml:space="preserve"> GerontoASSIST: ATELIER DE FORMARE INTERDISCIPLINARĂ ÎN “ASISTENŢA MULTIDIMENSIONALĂ A VÂRSTNICULUI ÎN FAMILIE ŞI ÎN COMUNITATE”. PREZENTARE DE PROIECT</t>
  </si>
  <si>
    <t xml:space="preserve">ASPECTE CONTEMPORANE ÎN PROIECTAREA CENTRELOR PENTRU VÂRSTNICI </t>
  </si>
  <si>
    <t>Conferință Internațională:
Şcoala de vară  GIURGIU august</t>
  </si>
  <si>
    <t>august</t>
  </si>
  <si>
    <t xml:space="preserve"> COMUNITĂŢI SUSTENABILE ÎN CONTEXTUL ÎMBĂTRÂNIRII SOCIETĂŢII. PREMIZE PENTRU ARHITECTURĂ</t>
  </si>
  <si>
    <t xml:space="preserve">Simpozion Național:
AMBIENT SUSTENABIL </t>
  </si>
  <si>
    <t>29-30,
mai</t>
  </si>
  <si>
    <t xml:space="preserve">TREI STUDII DE CAZ. O DISCUŢIE ASUPRA AMBIENTULUI SUSTENABIL. </t>
  </si>
  <si>
    <r>
      <t xml:space="preserve">Marina Mihăilă, Ştefan Mihăilescu, 
</t>
    </r>
    <r>
      <rPr>
        <b/>
        <u/>
        <sz val="11"/>
        <color indexed="8"/>
        <rFont val="Calibri"/>
        <family val="2"/>
      </rPr>
      <t>Mihaela Zamfir (Grigorescu)</t>
    </r>
  </si>
  <si>
    <t>ÎNGRIJIREA VÂRSTNICULUI-ASPECTE CONTEMPORANE ÎN PROIECTAREA CENTRELOR PENTRU VÂRSTNICI</t>
  </si>
  <si>
    <t>Simpozion Național:
“STOP! ABUZULUI  ASUPRA  VÂRSTNICILOR!</t>
  </si>
  <si>
    <t>21,
mai</t>
  </si>
  <si>
    <t>INTERFERENŢE AR]T[HITECTURALE -RESURSE PENTRU COMUNITATE-</t>
  </si>
  <si>
    <t>Simpozion Național:
SPAŢIU, ARTĂ, ARHITECTURĂ</t>
  </si>
  <si>
    <t>20,
aprilie</t>
  </si>
  <si>
    <t>A SHORT STUDY ON IMAGING NEW TOWERS WITHIN THE CITY. STUDENTS PROJECTS</t>
  </si>
  <si>
    <r>
      <t xml:space="preserve">Marina Mihăilă, 
</t>
    </r>
    <r>
      <rPr>
        <b/>
        <u/>
        <sz val="11"/>
        <color indexed="8"/>
        <rFont val="Calibri"/>
        <family val="2"/>
      </rPr>
      <t>Mihaela Zamfir (Grigorescu)</t>
    </r>
    <r>
      <rPr>
        <sz val="11"/>
        <color indexed="8"/>
        <rFont val="Calibri"/>
        <family val="2"/>
      </rPr>
      <t>,
Ştefan Mihăilescu</t>
    </r>
  </si>
  <si>
    <t>Conferință Internațională:
INCD INCERC- CONFERINŢĂ INTERNAŢIONALĂ,  ediţia a V-a</t>
  </si>
  <si>
    <t>VÂRSTNICUL FRAGIL ŞI IMBĂTRÂNIREA ÎN COMUNITATE. PRINCIPII INTERDICIPLINARE DE GERONTOARHITECTURĂ.</t>
  </si>
  <si>
    <t xml:space="preserve">
 Conferinţă Naţională:
A 37-a CONFERINŢĂ NAŢIONALĂ DE GERIATRIE ŞI GERONTOLOGIE</t>
  </si>
  <si>
    <t>18-20,
octombrie</t>
  </si>
  <si>
    <t>MENŢINEREA VÂRSTNICULUI FRAGIL ÎN COMUNITATATE. COLABORAREA DINTRE ARHITECT ŞI GERONTOLOG</t>
  </si>
  <si>
    <t xml:space="preserve"> Conferinţă Naţională:
A IV-a Editie a CONFERINŢEI NAŢIONALE DE CERCETARE ÎN CONSTRUCŢII, ECONOMIA CONSTRUCŢIILOR, ARHITECTURĂ, URBANISM ŞI DEZVOLTARE URBANĂ</t>
  </si>
  <si>
    <t>19,
octombrie</t>
  </si>
  <si>
    <t>SCENOGRAFII URBANE. AVATARELE STICLEI. INOVAŢIE ŞI TRANSPARENŢĂ</t>
  </si>
  <si>
    <t>28,
iunie</t>
  </si>
  <si>
    <t xml:space="preserve"> Conferinţă Naţională:
ZILELE FACULTĂŢII DE ARHITECTURĂ, UNIVERSITATEA SPIRU HARET</t>
  </si>
  <si>
    <t xml:space="preserve"> ADAPTAREA LOCUINŢEI PENTRU PERSOANELE VÂRSTNICE. PERSPECTIVA ARHITECTULUI</t>
  </si>
  <si>
    <t>Simpozion Național:
ASISTENŢA PACIENTULUI VÂRSTNIC LA DOMICILIU- PROGRAM DE FORMARE INTERDISCIPLINARĂ, INSTITUTUL NAŢIONAL DE RECUPERARE, MEDICINĂ FIZICĂ ŞI BALNEOLOGIE</t>
  </si>
  <si>
    <t>iunie</t>
  </si>
  <si>
    <t>SCHIMB CULTURAL-[trans]culturaţie-[trans]arhitectură</t>
  </si>
  <si>
    <t xml:space="preserve">
Conferință Internațională:
EXPERIMENTE URBANE- EVENIMENTE CULTURALE</t>
  </si>
  <si>
    <t>28-29,
martie</t>
  </si>
  <si>
    <t>SPAŢIUL PUBLIC ŞI COMUNITATEA</t>
  </si>
  <si>
    <t>Simpozion Național:
5 O’CLOCK- WORKSHOP</t>
  </si>
  <si>
    <t>05-08,
martie</t>
  </si>
  <si>
    <t>RETHINKING ARCHITECTURE IN A SOCIETY OF GLOBALIZATION. ]towards a community’s architecture[</t>
  </si>
  <si>
    <t>CONFERINŢA INTERNAŢIONALĂ:
 ICAR (RE)writing history</t>
  </si>
  <si>
    <t>18-20,
mai</t>
  </si>
  <si>
    <t>ASPECTE COMUNITARE îN PROIECTAREA CENTRELOR PENTRU VâRSTNICI</t>
  </si>
  <si>
    <t>Conferinţă Naţională:
ROMHOTEL</t>
  </si>
  <si>
    <t>noiembrie</t>
  </si>
  <si>
    <t>ASPECTE CONTEMPORANE ÎN PROIECTAREA CENTRELOR PENTRU VÂRSTNICI – O ABORDARE INTERDISCIPLINARĂ</t>
  </si>
  <si>
    <t>Conferinţă Naţională:
CONFERINŢA NAŢIONALĂ A SOCIETĂŢII ROMÂNE DE GERIATRIE ŞI GERONTOLOGIE, Ed.a 36-a</t>
  </si>
  <si>
    <t>16,
octombrie</t>
  </si>
  <si>
    <t>DEFINIŢII ALE MODERNISMULUI ŞI AVANGARDEI ÎN OPERA LUI MARCEL IANCU</t>
  </si>
  <si>
    <t>Conferinţă Naţională:
BIFE</t>
  </si>
  <si>
    <t xml:space="preserve"> SPAŢIUL PUBLIC ŞI COMUNITATEA. COMUNICARE,  PARTICIPARE,  EXPERIMENTARE</t>
  </si>
  <si>
    <t xml:space="preserve">Simpozion Național:
EXPO-AMBIENT - SIMPOZIONUL CONSTRUCT  </t>
  </si>
  <si>
    <t>octombrie</t>
  </si>
  <si>
    <t xml:space="preserve"> UPGRADE VIS-A-VIS DE SPAŢIUL PUBLIC-CONSIDERAŢII PRIVIND RĂSPUNSUL ARHITECTURII LA CERINŢELE COMUNITĂŢII</t>
  </si>
  <si>
    <t>CONFERINŢA INTERNAŢIONALĂ:
UPGRADE-DEZVOLTARE PRIN CONTINUITATE</t>
  </si>
  <si>
    <t>mai</t>
  </si>
  <si>
    <t>UPGRADE LIPSCANI-IDENTITATEA LOCALĂ ÎNTRE VALOARE CULTURALĂ ŞI VALOARE DE UTILIZARE</t>
  </si>
  <si>
    <t>REABILITAREA ANSAMBLURILOR REZIDENŢIALE COLECTIVE CA FACTOR REGENERATOR AL PEISAJULUI URBAN ŞI ARHITECTURAL. APLICAŢIE LA BLOCURILE DIN PANOURI MARI PREFABRICATE</t>
  </si>
  <si>
    <t>Conferinţă Naţională</t>
  </si>
  <si>
    <t xml:space="preserve"> METODE DE CERCETARE ÎN REABILITAREA PATRIMONIULUI CONSTRUIT-cu aplicaţie pe imobilul din Str. Covaci nr.5</t>
  </si>
  <si>
    <t>UAUIM</t>
  </si>
  <si>
    <t>Autor</t>
  </si>
  <si>
    <t>2018-
prezent</t>
  </si>
  <si>
    <t>2017-
prezent</t>
  </si>
  <si>
    <t>Manager de Comunicare</t>
  </si>
  <si>
    <t>Membru
 în echipa proiectului
https://sense-garden.eu/project-team</t>
  </si>
  <si>
    <t>în derulare</t>
  </si>
  <si>
    <t>finalizat</t>
  </si>
  <si>
    <t>Curator</t>
  </si>
  <si>
    <t>Privat</t>
  </si>
  <si>
    <t>Autorizat</t>
  </si>
  <si>
    <t>Autorizat si Construit</t>
  </si>
  <si>
    <t>2010-2012</t>
  </si>
  <si>
    <t>2019-2020</t>
  </si>
  <si>
    <t>2017-2020</t>
  </si>
  <si>
    <t>In lucru</t>
  </si>
  <si>
    <t>Realizat</t>
  </si>
  <si>
    <t>2011-2015</t>
  </si>
  <si>
    <t>2015-2016</t>
  </si>
  <si>
    <t>2004-2006</t>
  </si>
  <si>
    <t>Universitatea de Medicină
 și Farmacie ”Carol Davila”, București</t>
  </si>
  <si>
    <t>AAL/
Call2016/054-b/2017</t>
  </si>
  <si>
    <t>Societatea Română
 Alzheimer</t>
  </si>
  <si>
    <t>Centrul Național de Sănătate Mentală și Luptă Antidrog / National Center of Mental Health and Antidrug Fighting, România</t>
  </si>
  <si>
    <t>Consultant de specialitate</t>
  </si>
  <si>
    <t>PROJECT CODE: DTP2-087-1.2
Interreg – 
Danube Transnational Programme,  Call 2, Priority ”Innovative and socially responsible Danube region”</t>
  </si>
  <si>
    <r>
      <rPr>
        <b/>
        <u/>
        <sz val="11"/>
        <color indexed="8"/>
        <rFont val="Calibri"/>
        <family val="2"/>
      </rPr>
      <t>Mihaela Zamfir (Grigorescu)</t>
    </r>
    <r>
      <rPr>
        <sz val="11"/>
        <color indexed="8"/>
        <rFont val="Calibri"/>
        <family val="2"/>
        <charset val="238"/>
      </rPr>
      <t>,        
 Mihai-Viorel Zamfir, Andreea Marin</t>
    </r>
  </si>
  <si>
    <r>
      <rPr>
        <u/>
        <sz val="11"/>
        <color indexed="8"/>
        <rFont val="Calibri"/>
        <family val="2"/>
      </rPr>
      <t>CARTE:</t>
    </r>
    <r>
      <rPr>
        <sz val="11"/>
        <color indexed="8"/>
        <rFont val="Calibri"/>
        <family val="2"/>
        <charset val="238"/>
      </rPr>
      <t xml:space="preserve">
EVIDENŢA INFORMATIZATĂ A PATRIMONIULUI ARHITECTURAL 
</t>
    </r>
    <r>
      <rPr>
        <u/>
        <sz val="11"/>
        <color indexed="8"/>
        <rFont val="Calibri"/>
        <family val="2"/>
      </rPr>
      <t>CAPITOL:</t>
    </r>
    <r>
      <rPr>
        <sz val="11"/>
        <color indexed="8"/>
        <rFont val="Calibri"/>
        <family val="2"/>
        <charset val="238"/>
      </rPr>
      <t xml:space="preserve">
</t>
    </r>
    <r>
      <rPr>
        <b/>
        <sz val="11"/>
        <color indexed="8"/>
        <rFont val="Calibri"/>
        <family val="2"/>
      </rPr>
      <t>STUDIU DE CAZ STR. COVACI NR.5</t>
    </r>
  </si>
  <si>
    <r>
      <rPr>
        <u/>
        <sz val="11"/>
        <color indexed="8"/>
        <rFont val="Calibri"/>
        <family val="2"/>
      </rPr>
      <t>CARTE:</t>
    </r>
    <r>
      <rPr>
        <sz val="11"/>
        <color indexed="8"/>
        <rFont val="Calibri"/>
        <family val="2"/>
        <charset val="238"/>
      </rPr>
      <t xml:space="preserve">
 PROVOCĂRI ÎN URBANISM, ARHITECTURĂ, DESIGN/ CHALLENGES IN URBANISM, ARCHITECTURE, DESIGN 
</t>
    </r>
    <r>
      <rPr>
        <u/>
        <sz val="11"/>
        <color indexed="8"/>
        <rFont val="Calibri"/>
        <family val="2"/>
      </rPr>
      <t>CAPITOL:</t>
    </r>
    <r>
      <rPr>
        <sz val="11"/>
        <color indexed="8"/>
        <rFont val="Calibri"/>
        <family val="2"/>
        <charset val="238"/>
      </rPr>
      <t xml:space="preserve">
</t>
    </r>
    <r>
      <rPr>
        <b/>
        <sz val="11"/>
        <color indexed="8"/>
        <rFont val="Calibri"/>
        <family val="2"/>
      </rPr>
      <t>ARHITECTURA COMUNITĂŢII CA ARHITECTURĂ INTEGRATĂ. Analiză comparativă şi sinteză a teoriilor lui John F.C. Turner, John Habraken şi Christopher Alexander</t>
    </r>
  </si>
  <si>
    <r>
      <rPr>
        <u/>
        <sz val="11"/>
        <color indexed="8"/>
        <rFont val="Calibri"/>
        <family val="2"/>
      </rPr>
      <t>CARTE:</t>
    </r>
    <r>
      <rPr>
        <sz val="11"/>
        <color indexed="8"/>
        <rFont val="Calibri"/>
        <family val="2"/>
        <charset val="238"/>
      </rPr>
      <t xml:space="preserve">
ARHITECTURA VINDECĂTOARE
</t>
    </r>
    <r>
      <rPr>
        <u/>
        <sz val="11"/>
        <color indexed="8"/>
        <rFont val="Calibri"/>
        <family val="2"/>
      </rPr>
      <t>CAPITOL:</t>
    </r>
    <r>
      <rPr>
        <sz val="11"/>
        <color indexed="8"/>
        <rFont val="Calibri"/>
        <family val="2"/>
        <charset val="238"/>
      </rPr>
      <t xml:space="preserve">
</t>
    </r>
    <r>
      <rPr>
        <b/>
        <sz val="11"/>
        <color indexed="8"/>
        <rFont val="Calibri"/>
        <family val="2"/>
      </rPr>
      <t>ARHITECTURA CENTRELOR DE ZI PENTRU PERSOANE VÂRSTNICE CU DEMENŢĂ ALZHEIMER- o abordare interdisciplinară medic- arhitect- psiholog</t>
    </r>
  </si>
  <si>
    <r>
      <rPr>
        <u/>
        <sz val="11"/>
        <color indexed="8"/>
        <rFont val="Calibri"/>
        <family val="2"/>
      </rPr>
      <t xml:space="preserve">CARTE: </t>
    </r>
    <r>
      <rPr>
        <sz val="11"/>
        <color indexed="8"/>
        <rFont val="Calibri"/>
        <family val="2"/>
        <charset val="238"/>
      </rPr>
      <t xml:space="preserve">
SPAŢIU URBAN-SPAŢIU ARHITECTURAL-SPAŢIU DE INTERIOR
</t>
    </r>
    <r>
      <rPr>
        <u/>
        <sz val="11"/>
        <color indexed="8"/>
        <rFont val="Calibri"/>
        <family val="2"/>
      </rPr>
      <t>CAPITOL:</t>
    </r>
    <r>
      <rPr>
        <sz val="11"/>
        <color indexed="8"/>
        <rFont val="Calibri"/>
        <family val="2"/>
        <charset val="238"/>
      </rPr>
      <t xml:space="preserve">
</t>
    </r>
    <r>
      <rPr>
        <b/>
        <sz val="11"/>
        <color indexed="8"/>
        <rFont val="Calibri"/>
        <family val="2"/>
      </rPr>
      <t>ARHITECTURA, ARTĂ ŞI CREATIVITATE- INTERFERENŢE AR]T[HITECTURALE. RESURSE PENTRU COMUNITATE</t>
    </r>
  </si>
  <si>
    <r>
      <rPr>
        <u/>
        <sz val="11"/>
        <color indexed="8"/>
        <rFont val="Calibri"/>
        <family val="2"/>
      </rPr>
      <t>CARTE:</t>
    </r>
    <r>
      <rPr>
        <sz val="11"/>
        <color indexed="8"/>
        <rFont val="Calibri"/>
        <family val="2"/>
        <charset val="238"/>
      </rPr>
      <t xml:space="preserve"> 
SPAŢIU URBAN-SPAŢIU ARHITECTURAL-SPAŢIU DE INTERIOR
</t>
    </r>
    <r>
      <rPr>
        <u/>
        <sz val="11"/>
        <color indexed="8"/>
        <rFont val="Calibri"/>
        <family val="2"/>
      </rPr>
      <t>CAPITOL:</t>
    </r>
    <r>
      <rPr>
        <sz val="11"/>
        <color indexed="8"/>
        <rFont val="Calibri"/>
        <family val="2"/>
        <charset val="238"/>
      </rPr>
      <t xml:space="preserve">
CAPITOLUL 2-SPAŢIU ARHITECTURAL
</t>
    </r>
    <r>
      <rPr>
        <u/>
        <sz val="11"/>
        <color indexed="8"/>
        <rFont val="Calibri"/>
        <family val="2"/>
      </rPr>
      <t>SUBCAPITOL:</t>
    </r>
    <r>
      <rPr>
        <sz val="11"/>
        <color indexed="8"/>
        <rFont val="Calibri"/>
        <family val="2"/>
        <charset val="238"/>
      </rPr>
      <t xml:space="preserve">
</t>
    </r>
    <r>
      <rPr>
        <b/>
        <sz val="11"/>
        <color indexed="8"/>
        <rFont val="Calibri"/>
        <family val="2"/>
      </rPr>
      <t>ASPECTE COMUNITARE PRIVIND PROIECTAREA CENTRELOR PENTRU VÂRSTNICI</t>
    </r>
    <r>
      <rPr>
        <sz val="11"/>
        <color indexed="8"/>
        <rFont val="Calibri"/>
        <family val="2"/>
        <charset val="238"/>
      </rPr>
      <t xml:space="preserve">
</t>
    </r>
  </si>
  <si>
    <r>
      <rPr>
        <b/>
        <u/>
        <sz val="11"/>
        <color indexed="8"/>
        <rFont val="Calibri"/>
        <family val="2"/>
      </rPr>
      <t>Mihaela  Zamfir (Grigorescu)</t>
    </r>
    <r>
      <rPr>
        <sz val="11"/>
        <color indexed="8"/>
        <rFont val="Calibri"/>
        <family val="2"/>
        <charset val="238"/>
      </rPr>
      <t>,        
Mihai-Viorel Zamfir</t>
    </r>
  </si>
  <si>
    <r>
      <rPr>
        <u/>
        <sz val="11"/>
        <color indexed="8"/>
        <rFont val="Calibri"/>
        <family val="2"/>
      </rPr>
      <t xml:space="preserve">CARTE: </t>
    </r>
    <r>
      <rPr>
        <sz val="11"/>
        <color indexed="8"/>
        <rFont val="Calibri"/>
        <family val="2"/>
        <charset val="238"/>
      </rPr>
      <t xml:space="preserve">
PEISAJ-ARHITECTURĂ-TEHNOLOGIE-AMBIENT
</t>
    </r>
    <r>
      <rPr>
        <u/>
        <sz val="11"/>
        <color indexed="8"/>
        <rFont val="Calibri"/>
        <family val="2"/>
      </rPr>
      <t>CAPITOL:</t>
    </r>
    <r>
      <rPr>
        <sz val="11"/>
        <color indexed="8"/>
        <rFont val="Calibri"/>
        <family val="2"/>
        <charset val="238"/>
      </rPr>
      <t xml:space="preserve">
</t>
    </r>
    <r>
      <rPr>
        <b/>
        <sz val="11"/>
        <color indexed="8"/>
        <rFont val="Calibri"/>
        <family val="2"/>
      </rPr>
      <t>SPAŢIUL PUBLIC ŞI COMUNITATEA. COMUNICARE, PARTICIPARE, EXPERIMENTARE</t>
    </r>
  </si>
  <si>
    <r>
      <rPr>
        <u/>
        <sz val="11"/>
        <color indexed="8"/>
        <rFont val="Calibri"/>
        <family val="2"/>
      </rPr>
      <t>CAPITOL:</t>
    </r>
    <r>
      <rPr>
        <sz val="11"/>
        <color indexed="8"/>
        <rFont val="Calibri"/>
        <family val="2"/>
        <charset val="238"/>
      </rPr>
      <t xml:space="preserve">
</t>
    </r>
    <r>
      <rPr>
        <b/>
        <sz val="11"/>
        <color indexed="8"/>
        <rFont val="Calibri"/>
        <family val="2"/>
      </rPr>
      <t>DESPRE CONSERVAREA ŞI REABILITAREA PATRIMONIULUI CONSTRUIT-DE LA ISTORIE LA SOLUŢII ŞI PROBLEME CONTEMPORANE</t>
    </r>
  </si>
  <si>
    <r>
      <t xml:space="preserve">Marina Mihăilă, 
</t>
    </r>
    <r>
      <rPr>
        <b/>
        <u/>
        <sz val="11"/>
        <color indexed="8"/>
        <rFont val="Calibri"/>
        <family val="2"/>
      </rPr>
      <t>Mihaela Zamfir (Grigorescu)</t>
    </r>
    <r>
      <rPr>
        <sz val="11"/>
        <color indexed="8"/>
        <rFont val="Calibri"/>
        <family val="2"/>
        <charset val="238"/>
      </rPr>
      <t>, 
Ştefan Mihăilescu</t>
    </r>
  </si>
  <si>
    <r>
      <rPr>
        <b/>
        <u/>
        <sz val="11"/>
        <color indexed="8"/>
        <rFont val="Calibri"/>
        <family val="2"/>
      </rPr>
      <t>Mihaela  Zamfir (Grigorescu)</t>
    </r>
    <r>
      <rPr>
        <sz val="11"/>
        <color indexed="8"/>
        <rFont val="Calibri"/>
        <family val="2"/>
        <charset val="238"/>
      </rPr>
      <t>,    
       Mihai-Viorel Zamfir</t>
    </r>
  </si>
  <si>
    <r>
      <t xml:space="preserve">Ştefan Mihăilescu,  Marina Mihăilă, 
</t>
    </r>
    <r>
      <rPr>
        <b/>
        <u/>
        <sz val="11"/>
        <color indexed="8"/>
        <rFont val="Calibri"/>
        <family val="2"/>
      </rPr>
      <t>Mihaela Zamfir (Grigorescu)</t>
    </r>
  </si>
  <si>
    <t>5 (4)</t>
  </si>
  <si>
    <t>5 (2)</t>
  </si>
  <si>
    <r>
      <rPr>
        <b/>
        <u/>
        <sz val="11"/>
        <color indexed="8"/>
        <rFont val="Calibri"/>
        <family val="2"/>
      </rPr>
      <t>Mihaela Zamfir (Grigorescu)</t>
    </r>
    <r>
      <rPr>
        <sz val="11"/>
        <color indexed="8"/>
        <rFont val="Calibri"/>
        <family val="2"/>
        <charset val="238"/>
      </rPr>
      <t>, 
Vlad Thiery</t>
    </r>
  </si>
  <si>
    <t>EUIM / 
Simpozioanele CSAU_UAUIM_2018, București</t>
  </si>
  <si>
    <t>13, Ianuarie</t>
  </si>
  <si>
    <t>14, 
Aprilie</t>
  </si>
  <si>
    <t>EUIM / 
 București</t>
  </si>
  <si>
    <t>EUIM / 
Simpozion Arhitecturi Contemporane_23.03.2017
 București</t>
  </si>
  <si>
    <t>15,
Septembrie</t>
  </si>
  <si>
    <t>INCD URBAN-INCERC</t>
  </si>
  <si>
    <t>27,
octombrie</t>
  </si>
  <si>
    <t>EUIM / București</t>
  </si>
  <si>
    <t>ISSN (print): 2067-4252
ISSN (online): 2501-6334
ISSN-L: 2067-4252</t>
  </si>
  <si>
    <t>24,
octombrie</t>
  </si>
  <si>
    <t>26,
octombrie</t>
  </si>
  <si>
    <t>EUIM-Editura Universitară Ion Mincu</t>
  </si>
  <si>
    <t>ISBN 978-606-638-171-0</t>
  </si>
  <si>
    <t>ISBN: 9789737999825</t>
  </si>
  <si>
    <t>ISBN 9789737999825</t>
  </si>
  <si>
    <t>5</t>
  </si>
  <si>
    <t>6</t>
  </si>
  <si>
    <t>7</t>
  </si>
  <si>
    <t>8</t>
  </si>
  <si>
    <t>9</t>
  </si>
  <si>
    <t>10</t>
  </si>
  <si>
    <t xml:space="preserve">GerontoASSIST INTERDISCIPLINARY TRAINING PROGRAM -MULTIDIMENSIONAL ASSISTANCE OF ELDERLY IN FAMILY AND COMMUNITY- </t>
  </si>
  <si>
    <t>POLITICI DE SĂNĂTATE</t>
  </si>
  <si>
    <t>ISSN: 2501-2584, ISSN-L: 2501-2576</t>
  </si>
  <si>
    <t>Iulie</t>
  </si>
  <si>
    <t>ARHITEXT</t>
  </si>
  <si>
    <t xml:space="preserve"> ISSN 1224-886X</t>
  </si>
  <si>
    <t>6(232)</t>
  </si>
  <si>
    <t>METODE DE CERCETARE IN REABILITAREA PATRIMONIULUI CONSTRUIT</t>
  </si>
  <si>
    <t>ISSN: 1015-0323</t>
  </si>
  <si>
    <t>XVI</t>
  </si>
  <si>
    <t>CARTE: DESPRE CONSERVAREA ŞI REABILITAREA PATRIMONIULUI CONSTRUIT-DE LA ISTORIE LA SOLUŢII ŞI PROBLEME CONTEMPORANE</t>
  </si>
  <si>
    <t>ISSN 2069-6469</t>
  </si>
  <si>
    <t>ISBN 978-606-638-170-3</t>
  </si>
  <si>
    <t xml:space="preserve">ISBN 978-606-638-067-6
</t>
  </si>
  <si>
    <t>ISBN 978-606-638-012-6</t>
  </si>
  <si>
    <t>Conferinţă Internaţională- EPA 2020 28TH EUROPEAN CONGRESS OF PSYCHIATRY, 28-31martie 2020, Madrid, Spain- lucrare acceptată</t>
  </si>
  <si>
    <t xml:space="preserve">19-22 februarie </t>
  </si>
  <si>
    <r>
      <t xml:space="preserve">Conferinţa Naţională- </t>
    </r>
    <r>
      <rPr>
        <i/>
        <sz val="9"/>
        <color theme="1"/>
        <rFont val="Arial"/>
        <family val="2"/>
      </rPr>
      <t>Conferinţa Naţională Alzheimer Ediția a 10-a</t>
    </r>
    <r>
      <rPr>
        <sz val="9"/>
        <color theme="1"/>
        <rFont val="Arial"/>
        <family val="2"/>
      </rPr>
      <t xml:space="preserve">, 19-22 februarie 2020, Bucureşti, România </t>
    </r>
  </si>
  <si>
    <t xml:space="preserve">23th World Congress of Social Psychiatry “The Social Determinants of Health &amp; Access to Care”, 25-28 October 2019, Bucharest </t>
  </si>
  <si>
    <t>25-28 October 2019</t>
  </si>
  <si>
    <t>International Conference "Combating Marginalization and Social Exclusion in the Danube Region", Romanian Ministry of Labor and Social Justice, 23-26 September 2019, Murighiol, Tulcea</t>
  </si>
  <si>
    <t>23-26 September</t>
  </si>
  <si>
    <t>THE FIRST ROMANIAN CLINICAL STUDY ABOUT NEUROCOGNITIVE RESERVE</t>
  </si>
  <si>
    <t>14 – 18 July 2019</t>
  </si>
  <si>
    <t>Alzheimer's Association International Conference, Los Angeles, California 14 – 18 July 2019</t>
  </si>
  <si>
    <t>ADDRESSING FRAILTY IN ELDERLY PATIENTS WITH NEUROCOGNITIVE DISORDERS</t>
  </si>
  <si>
    <t>THERAPEUTIC SYNERGIES DEDICATED TO ELDERLY WITH NEUROCOGNITIVE DISORDERS IN NURSING HOMES: ARCHITECTURE-PSYCHOLOGY-MEDICINE</t>
  </si>
  <si>
    <t>DEVELOPING A PROTOCOL FOR PERSONALIZED REMINISCENCE THERAPY - THE SENSE-GARDEN PROJECT</t>
  </si>
  <si>
    <t>13th International Society of Physical and Rehabilitation Medicine World Congress, 9-13 June 2019, Kobe, Japan</t>
  </si>
  <si>
    <t>13 June</t>
  </si>
  <si>
    <t>``Alzheimer`s  Disease – a challenge for the contemporary society. Medical, psychosocial and social research and intervention`` - National Conference with International Participation; Cluj-Napoca 8-9 November 2019</t>
  </si>
  <si>
    <t xml:space="preserve">8-9 November </t>
  </si>
  <si>
    <t>WORKING TECHNIQUES FOR COGNITIVE TRAINING- CASE REPORT</t>
  </si>
  <si>
    <t>DEMENTIA-FRIENDLY ARCHITECTURE. FROM PRINCIPLES TO BEST PRACTICE MODELS AND PERSONAL EXPERIENCES</t>
  </si>
  <si>
    <t>A NEW APPROACH IN REMINISCENCE THERAPY – SENSE-GARDEN PROJECT</t>
  </si>
  <si>
    <t>DEMENTIA, A HEALTHCARE PRIORITY. INDEED PROJECT_DANUBE INTERREG, THE IMPORTANCE OF COMMUNICATION ACTIVITIES</t>
  </si>
  <si>
    <t>SOLUȚII INOVATIVE PENTRU ASISTENȚA PERSOANELOR CU DEMENȚĂ. PROIECTUL INDEED_DANUBE INTERREG, 1 AN DE COMUNICARE /</t>
  </si>
  <si>
    <t>Autori:  Mihaela Zamfir (Grigorescu), Maria Moglan, Raluca Sfetcu, Mihai-Viorel Zamfir, Cătălina Tudose, Lea Pfäffel, Alexander Kurz</t>
  </si>
  <si>
    <t>Al XI-lea Congres Național de Geriatrie și Gerontologie , 17-20 octombrie 2019,  INGG Ana Aslan Otopeni, România</t>
  </si>
  <si>
    <t xml:space="preserve"> 17-20 octombrie</t>
  </si>
  <si>
    <t>ROLUL ECHIPEI INTERDISCIPLINARE ÎN ÎMBUNĂTĂȚIREA CALITĂȚII VIEȚII PACIENȚILOR CU BOALĂ PARKINSON /</t>
  </si>
  <si>
    <t>NOUTĂȚI PRIVIND PROGRAMUL KINETIC ÎN TRATAMENTUL INCONTINENȚEI URINARE LA FEMEIA VÂRSTNICĂ ÎNTR-O PERSPECTIVĂ INTERDISCIPLINARĂ /</t>
  </si>
  <si>
    <t>CUM SĂ CONSTRUIEȘTI CA SĂ DECLANȘEZI AMINTIRI /</t>
  </si>
  <si>
    <t>EXPERIENȚA SPAȚIULUI CONSTRUIT ÎN STIMULAREA MULTISENZORIALĂ LA PACIENȚII CU TULBURARE NEUROCOGNITIVĂ /</t>
  </si>
  <si>
    <t xml:space="preserve">TRIGGER-E FOLOSITE PENTRU TERAPIA PRIN REMINISCENȚĂ </t>
  </si>
  <si>
    <t xml:space="preserve">DEZVOLTAREA DE TEHNOLOGIE CENTRATĂ PE UTILIZATOR – PROIECTUL SENSE-GARDEN </t>
  </si>
  <si>
    <t>SENSE-GARDEN – ROLUL ȘI BENEFICIILE APARȚINĂTORULUI PERSOANEI CU TNC</t>
  </si>
  <si>
    <t>Al 42-lea Congres National Anual de Reabilitare Medicala, 2-5 octombrie 2019</t>
  </si>
  <si>
    <t>2-5 octombrie</t>
  </si>
  <si>
    <t xml:space="preserve">TERAPIA PRIN REAMINTIRE- O ABORDARE PERSONALIZATĂ ÎN PROIECTUL SENSE-GARDEN </t>
  </si>
  <si>
    <t>Congresul Național de Psihiatrie, Ediția a 7-a, 29 mai-01 iunie 2019, Hotel Ramada, Sibiu, România</t>
  </si>
  <si>
    <t>29 mai-01 iunie</t>
  </si>
  <si>
    <t xml:space="preserve">ÎMBĂTRÂNIREA ACASĂ, ÎMBĂTRÂNIREA ÎN COMUNITATE.  ADAPTAREA DOMICILIULUI PENTRU PERSOANA VÂRSTNICĂ CU PARTICULARITĂȚI ÎN CAZUL TULBURĂRILOR NEUROCOGNITIVE </t>
  </si>
  <si>
    <t>07-09 decembrie</t>
  </si>
  <si>
    <t>Conferința Regională de Medicină de Familie Zilele Medicale Dr. Mircia Iorga, ediția a IX-a, Medicul de Familie Practician și Manager, 07-09 decembrie 2018, Crystal Palace Ballrooms, București, România</t>
  </si>
  <si>
    <t xml:space="preserve">METODOLOGIA DE CERCETARE ÎN STUDIILE AAL LA PACIENŢI CU TULBURĂRI NEUROCOGNITIVE: IMPORTANŢA METODELOR CALITATIVE </t>
  </si>
  <si>
    <t xml:space="preserve"> DESIGN UNIVERSAL ÎNTR-O ABORDARE INTERDISCIPLINARĂ. IMPORTANȚA ACCESIBILITĂȚII ÎN CENTRELE PENTRU PERSOANE VÂRSTNICE CU DEMENȚĂ</t>
  </si>
  <si>
    <t xml:space="preserve"> LOCUINȚE MODERNE  DEMENTIA FRIENDLY</t>
  </si>
  <si>
    <t xml:space="preserve"> SPAȚIUL DE LOCUIT CONTEMPORAN ÎN CADRUL CENTRELOR PENTRU PERSOANE VÂRSTNICE ÎNTRE DESIGN ATRACTIV ȘI DESIGN FUNCȚIONAL</t>
  </si>
  <si>
    <t xml:space="preserve">PROBLEMATICA GERONTOLOGICĂ RELEVANTĂ PENTRU ARHITECTURA DEMENTIA-FRIENDLY </t>
  </si>
  <si>
    <t>ENABLING ACTIVE AGEING BY THE BUILT ENVIRONMENT AS SOCIAL-CULTURAL CONSTRUCT-  A CHALLENGE FOR THE XXIst CENTURY</t>
  </si>
  <si>
    <t>Conferință internațională: RRRC- Risk Reduction for Resilient Cities, 3-5 Noiembrie 2016, București</t>
  </si>
  <si>
    <t>3-5 Noiembrie</t>
  </si>
  <si>
    <t xml:space="preserve">REMEMBER ME!- CONFERINTA NATIONALA organizata de Societatea
Româna Alzheimer, 16 septembrie 2016, Biblioteca Academiei, București
</t>
  </si>
  <si>
    <t xml:space="preserve">SCOALA INTERNATIONALA DE VARA GIURGIU, EDITIA A IV-A, 11-17 iulie 2016, Giurgiu, Padurea Balanoaia; </t>
  </si>
  <si>
    <t>11-17 iulie</t>
  </si>
  <si>
    <t xml:space="preserve">GerontoASSIST  INTERDISCIPLINARY TRAINING PROGRAM -MULTIDIMENSIONAL ASSISTANCE OF ELDERLY IN FAMILY AND COMMUNITY- </t>
  </si>
  <si>
    <t>NEVOILE PERSOANELOR VÂRSTNICE CU DEMENȚĂ – UN CONCEPT CENTRAL PENTRU ASISTENȚA PE TERMEN LUNG</t>
  </si>
  <si>
    <t>CONFERINTA NATIONALA ALZHEIMER, 25-28 februarie 2015, Centrul Naţional de Statistică</t>
  </si>
  <si>
    <t>25-28 februarie</t>
  </si>
  <si>
    <r>
      <t>Mihai-Viorel Zamfir</t>
    </r>
    <r>
      <rPr>
        <b/>
        <sz val="11"/>
        <color theme="1"/>
        <rFont val="Calibri"/>
        <family val="2"/>
        <scheme val="minor"/>
      </rPr>
      <t xml:space="preserve">,
 </t>
    </r>
    <r>
      <rPr>
        <b/>
        <u/>
        <sz val="11"/>
        <color theme="1"/>
        <rFont val="Calibri"/>
        <family val="2"/>
        <scheme val="minor"/>
      </rPr>
      <t>Mihaela Zamfir (Grigorescu)</t>
    </r>
  </si>
  <si>
    <r>
      <rPr>
        <b/>
        <u/>
        <sz val="11"/>
        <color theme="1"/>
        <rFont val="Calibri"/>
        <family val="2"/>
        <scheme val="minor"/>
      </rPr>
      <t>Zamfir (Grigorescu) Mihaela</t>
    </r>
    <r>
      <rPr>
        <sz val="11"/>
        <color theme="1"/>
        <rFont val="Calibri"/>
        <family val="2"/>
        <scheme val="minor"/>
      </rPr>
      <t>, 
Zamfir Mihai V, Marin Andreea G, Ciobanu Ileana</t>
    </r>
  </si>
  <si>
    <r>
      <t xml:space="preserve"> </t>
    </r>
    <r>
      <rPr>
        <sz val="11"/>
        <color theme="1"/>
        <rFont val="Calibri"/>
        <family val="2"/>
        <scheme val="minor"/>
      </rPr>
      <t xml:space="preserve">Cătălina Tudose,
 </t>
    </r>
    <r>
      <rPr>
        <b/>
        <u/>
        <sz val="11"/>
        <color theme="1"/>
        <rFont val="Calibri"/>
        <family val="2"/>
        <scheme val="minor"/>
      </rPr>
      <t>Mihaela Zamfir (Grigorescu)</t>
    </r>
    <r>
      <rPr>
        <sz val="11"/>
        <color theme="1"/>
        <rFont val="Calibri"/>
        <family val="2"/>
        <scheme val="minor"/>
      </rPr>
      <t>,
 Mihai-Viorel Zamfir, Raluca Sfetcu, Maria Moglan</t>
    </r>
  </si>
  <si>
    <r>
      <t xml:space="preserve">Marin Andreea, 
</t>
    </r>
    <r>
      <rPr>
        <b/>
        <u/>
        <sz val="11"/>
        <color rgb="FF000000"/>
        <rFont val="Calibri"/>
        <family val="2"/>
        <scheme val="minor"/>
      </rPr>
      <t>Zamfir (Grigorescu) Mihaela</t>
    </r>
    <r>
      <rPr>
        <sz val="11"/>
        <color rgb="FF000000"/>
        <rFont val="Calibri"/>
        <family val="2"/>
        <scheme val="minor"/>
      </rPr>
      <t>,
 SG team</t>
    </r>
  </si>
  <si>
    <r>
      <rPr>
        <b/>
        <u/>
        <sz val="11"/>
        <color theme="1"/>
        <rFont val="Calibri"/>
        <family val="2"/>
        <scheme val="minor"/>
      </rPr>
      <t>Mihaela Zamfir (Grigorescu)</t>
    </r>
    <r>
      <rPr>
        <sz val="11"/>
        <color theme="1"/>
        <rFont val="Calibri"/>
        <family val="2"/>
        <scheme val="minor"/>
      </rPr>
      <t xml:space="preserve">,
 Mihai-Viorel Zamfir, Maria Moglan, Dragoş-Cristian Bogdan </t>
    </r>
  </si>
  <si>
    <r>
      <t xml:space="preserve"> </t>
    </r>
    <r>
      <rPr>
        <b/>
        <u/>
        <sz val="11"/>
        <color theme="1"/>
        <rFont val="Calibri"/>
        <family val="2"/>
        <scheme val="minor"/>
      </rPr>
      <t>Mihaela Zamfir (Grigorescu)</t>
    </r>
    <r>
      <rPr>
        <sz val="11"/>
        <color theme="1"/>
        <rFont val="Calibri"/>
        <family val="2"/>
        <scheme val="minor"/>
      </rPr>
      <t>, 
Maria Moglan, Raluca Sfetcu, Mihai Zamfir, Cătălina Tudose, Lea Pfäffel, Alexander Kurz</t>
    </r>
  </si>
  <si>
    <r>
      <t xml:space="preserve">Mihai-Viorel Zamfir, </t>
    </r>
    <r>
      <rPr>
        <b/>
        <u/>
        <sz val="11"/>
        <color indexed="8"/>
        <rFont val="Calibri"/>
        <family val="2"/>
        <scheme val="minor"/>
      </rPr>
      <t>Mihaela Zamfir (Grigorescu)</t>
    </r>
  </si>
  <si>
    <r>
      <t xml:space="preserve">Andreea Marin, Ileana Ciobanu, Rozeta Drăghici, Mihai ZAMFIR, </t>
    </r>
    <r>
      <rPr>
        <b/>
        <u/>
        <sz val="11"/>
        <color indexed="8"/>
        <rFont val="Calibri"/>
        <family val="2"/>
        <scheme val="minor"/>
      </rPr>
      <t>Mihaela Zamfir (Grigorescu)</t>
    </r>
    <r>
      <rPr>
        <sz val="11"/>
        <color indexed="8"/>
        <rFont val="Calibri"/>
        <family val="2"/>
        <scheme val="minor"/>
      </rPr>
      <t>, 
Gemma Goodall, Artur Serrano, Mihai BERTEANU</t>
    </r>
  </si>
  <si>
    <r>
      <t xml:space="preserve"> </t>
    </r>
    <r>
      <rPr>
        <b/>
        <u/>
        <sz val="11"/>
        <color indexed="8"/>
        <rFont val="Calibri"/>
        <family val="2"/>
        <scheme val="minor"/>
      </rPr>
      <t>Mihaela Zamfir (Grigorescu)</t>
    </r>
    <r>
      <rPr>
        <sz val="11"/>
        <color indexed="8"/>
        <rFont val="Calibri"/>
        <family val="2"/>
        <scheme val="minor"/>
      </rPr>
      <t>, 
Mihai V. ZAMFIR, Andreea G. MARIN, Ileana CIOBANU</t>
    </r>
  </si>
  <si>
    <r>
      <t xml:space="preserve"> Ileana Ciobanu, Artur Serrano, Mihai Berteanu, Ronny Broekx, Iulian Anghelache, Cătălina Anghelache-Țuțulan, Mara Diaconu, Piet Bormans, Siegrid Maeland, Rita Valadas, Jon Sørgaard, Gemma Goodall, Siri Bjørvig, Kamilla Michalsen, Merethe Drivdal, Marianne Leyssen, Andreea Marin, 
</t>
    </r>
    <r>
      <rPr>
        <b/>
        <u/>
        <sz val="11"/>
        <color indexed="8"/>
        <rFont val="Calibri"/>
        <family val="2"/>
        <scheme val="minor"/>
      </rPr>
      <t>Mihaela Zamfir (Grigorescu)</t>
    </r>
    <r>
      <rPr>
        <sz val="11"/>
        <color indexed="8"/>
        <rFont val="Calibri"/>
        <family val="2"/>
        <scheme val="minor"/>
      </rPr>
      <t>,
 Mihai Zamfir, Rozeta Drăghici, Alina Iliescu, Therese Børve, Audun Digranes Dagestad, Alda Matias, Aat Vos, Filipa de Araújo, Lara André Gonçalves, Therese Bakke</t>
    </r>
  </si>
  <si>
    <r>
      <rPr>
        <b/>
        <u/>
        <sz val="11"/>
        <color indexed="8"/>
        <rFont val="Calibri"/>
        <family val="2"/>
        <scheme val="minor"/>
      </rPr>
      <t>Mihaela Zamfir (Grigorescu)</t>
    </r>
    <r>
      <rPr>
        <sz val="11"/>
        <color indexed="8"/>
        <rFont val="Calibri"/>
        <family val="2"/>
        <scheme val="minor"/>
      </rPr>
      <t>,
 Mihai-Viorel Zamfir, Maria Moglan</t>
    </r>
  </si>
  <si>
    <r>
      <rPr>
        <b/>
        <u/>
        <sz val="11"/>
        <color indexed="8"/>
        <rFont val="Calibri"/>
        <family val="2"/>
        <scheme val="minor"/>
      </rPr>
      <t>Mihaela Zamfir (Grigorescu)</t>
    </r>
    <r>
      <rPr>
        <sz val="11"/>
        <color indexed="8"/>
        <rFont val="Calibri"/>
        <family val="2"/>
        <scheme val="minor"/>
      </rPr>
      <t xml:space="preserve">,
 Mihai-Viorel Zamfir, Maria Moglan </t>
    </r>
  </si>
  <si>
    <r>
      <rPr>
        <b/>
        <u/>
        <sz val="11"/>
        <color indexed="8"/>
        <rFont val="Calibri"/>
        <family val="2"/>
        <scheme val="minor"/>
      </rPr>
      <t>Mihaela Zamfir (Grigorescu)</t>
    </r>
    <r>
      <rPr>
        <sz val="11"/>
        <color indexed="8"/>
        <rFont val="Calibri"/>
        <family val="2"/>
        <scheme val="minor"/>
      </rPr>
      <t>, 
Mihai-Viorel Zamfir, Andreea Marin, Ileana Ciobanu, Mihai Berteanu</t>
    </r>
  </si>
  <si>
    <r>
      <rPr>
        <b/>
        <u/>
        <sz val="11"/>
        <color indexed="8"/>
        <rFont val="Calibri"/>
        <family val="2"/>
        <scheme val="minor"/>
      </rPr>
      <t>Mihaela Zamfir (Grigorescu)</t>
    </r>
    <r>
      <rPr>
        <sz val="11"/>
        <color indexed="8"/>
        <rFont val="Calibri"/>
        <family val="2"/>
        <scheme val="minor"/>
      </rPr>
      <t>,
 Mihai-Viorel Zamfir</t>
    </r>
  </si>
  <si>
    <r>
      <t xml:space="preserve">Ileana Ciobanu, Andreea Marin, Alina Iliescu, 
</t>
    </r>
    <r>
      <rPr>
        <b/>
        <u/>
        <sz val="11"/>
        <color indexed="8"/>
        <rFont val="Calibri"/>
        <family val="2"/>
        <scheme val="minor"/>
      </rPr>
      <t>Mihaela Zamfir (Grigorescu)</t>
    </r>
    <r>
      <rPr>
        <sz val="11"/>
        <color indexed="8"/>
        <rFont val="Calibri"/>
        <family val="2"/>
        <scheme val="minor"/>
      </rPr>
      <t xml:space="preserve">, 
Mihai-Viorel Zamfir, 
Rozeta Drăghici, Cristina Vaz de Almeida, Mara Gabriela Diaconu, Gemma Goodall, Artur Serrano, 
Carmen Muscalu, Ernestina Elena Vasilescu, Mihai Berteanu
</t>
    </r>
  </si>
  <si>
    <r>
      <t xml:space="preserve">Dragoș-Cristian Bogdan, </t>
    </r>
    <r>
      <rPr>
        <b/>
        <u/>
        <sz val="11"/>
        <color indexed="8"/>
        <rFont val="Calibri"/>
        <family val="2"/>
        <scheme val="minor"/>
      </rPr>
      <t>Mihaela Zamfir (Grigorescu)</t>
    </r>
  </si>
  <si>
    <r>
      <t xml:space="preserve">Andreea Marin,  Ileana Ciobanu, Mihai-Viorel Zamfir, Rozeta Drăghici, </t>
    </r>
    <r>
      <rPr>
        <b/>
        <u/>
        <sz val="11"/>
        <color indexed="8"/>
        <rFont val="Calibri"/>
        <family val="2"/>
        <scheme val="minor"/>
      </rPr>
      <t>Mihaela Zamfir (Grigorescu)</t>
    </r>
    <r>
      <rPr>
        <sz val="11"/>
        <color indexed="8"/>
        <rFont val="Calibri"/>
        <family val="2"/>
        <scheme val="minor"/>
      </rPr>
      <t xml:space="preserve">, 
Artur Serrano, Mihai Berteanu
</t>
    </r>
  </si>
  <si>
    <r>
      <t xml:space="preserve">Ileana Ciobanu, Andreea Marin, Alina Iliescu, 
</t>
    </r>
    <r>
      <rPr>
        <b/>
        <u/>
        <sz val="11"/>
        <color indexed="8"/>
        <rFont val="Calibri"/>
        <family val="2"/>
        <scheme val="minor"/>
      </rPr>
      <t>Mihaela Zamfir (Grigorescu)</t>
    </r>
    <r>
      <rPr>
        <sz val="11"/>
        <color indexed="8"/>
        <rFont val="Calibri"/>
        <family val="2"/>
        <scheme val="minor"/>
      </rPr>
      <t xml:space="preserve">,
 Mihai-Viorel Zamfir,
Rozeta Drăghici, Cristina Vaz de Almeida, Mara Gabriela Diaconu, Gemma Goodall, Artur Serrano, Mihai Berteanu
</t>
    </r>
  </si>
  <si>
    <r>
      <t xml:space="preserve">Mihai-Viorel Zamfir, 
</t>
    </r>
    <r>
      <rPr>
        <b/>
        <u/>
        <sz val="11"/>
        <color indexed="8"/>
        <rFont val="Calibri"/>
        <family val="2"/>
        <scheme val="minor"/>
      </rPr>
      <t>Mihaela Zamfir (Grigorescu)</t>
    </r>
    <r>
      <rPr>
        <sz val="11"/>
        <color indexed="8"/>
        <rFont val="Calibri"/>
        <family val="2"/>
        <scheme val="minor"/>
      </rPr>
      <t xml:space="preserve">, 
Andreea Marin,  Ileana Ciobanu, Rozeta Drăghici, 
Alina Iliescu, Mihai Berteanu
</t>
    </r>
  </si>
  <si>
    <r>
      <rPr>
        <b/>
        <u/>
        <sz val="11"/>
        <color indexed="8"/>
        <rFont val="Calibri"/>
        <family val="2"/>
        <scheme val="minor"/>
      </rPr>
      <t>Mihaela Zamfir (Grigorescu)</t>
    </r>
    <r>
      <rPr>
        <sz val="11"/>
        <color indexed="8"/>
        <rFont val="Calibri"/>
        <family val="2"/>
        <scheme val="minor"/>
      </rPr>
      <t>, 
Mihai-Viorel Zamfir</t>
    </r>
  </si>
  <si>
    <r>
      <rPr>
        <b/>
        <u/>
        <sz val="11"/>
        <color indexed="8"/>
        <rFont val="Calibri"/>
        <family val="2"/>
        <scheme val="minor"/>
      </rPr>
      <t>Mihaela Zamfir (Grigorescu)</t>
    </r>
    <r>
      <rPr>
        <sz val="11"/>
        <color indexed="8"/>
        <rFont val="Calibri"/>
        <family val="2"/>
        <scheme val="minor"/>
      </rPr>
      <t>,
 Mihai-Viorel Zamfir, Dragoș-Cristian Bogdan</t>
    </r>
  </si>
  <si>
    <r>
      <t xml:space="preserve">Dragoș-Cristian Bogdan, </t>
    </r>
    <r>
      <rPr>
        <b/>
        <u/>
        <sz val="11"/>
        <color indexed="8"/>
        <rFont val="Calibri"/>
        <family val="2"/>
        <scheme val="minor"/>
      </rPr>
      <t>Mihaela Zamfir (Grigorescu)</t>
    </r>
    <r>
      <rPr>
        <sz val="11"/>
        <color indexed="8"/>
        <rFont val="Calibri"/>
        <family val="2"/>
        <scheme val="minor"/>
      </rPr>
      <t>, 
Dorina Căpudean</t>
    </r>
  </si>
  <si>
    <r>
      <t xml:space="preserve">Ileana Ciobanu,
</t>
    </r>
    <r>
      <rPr>
        <b/>
        <u/>
        <sz val="11"/>
        <color indexed="8"/>
        <rFont val="Calibri"/>
        <family val="2"/>
        <scheme val="minor"/>
      </rPr>
      <t xml:space="preserve"> Mihaela Zamfir (Grigorescu)</t>
    </r>
    <r>
      <rPr>
        <sz val="11"/>
        <color indexed="8"/>
        <rFont val="Calibri"/>
        <family val="2"/>
        <scheme val="minor"/>
      </rPr>
      <t>, 
Andreea Marin, Rozeta Draghici, Mihai-Viorel Zamfir, Alina Iliescu, Cătălina Anghelache, Iulian Anghelache, Artur Serrano, Mihai Berteanu.</t>
    </r>
  </si>
  <si>
    <r>
      <t xml:space="preserve">Mihai-Viorel Zamfir, Andreea Marin, 
</t>
    </r>
    <r>
      <rPr>
        <b/>
        <u/>
        <sz val="11"/>
        <color indexed="8"/>
        <rFont val="Calibri"/>
        <family val="2"/>
        <scheme val="minor"/>
      </rPr>
      <t>Mihaela Zamfir (Grigorescu)</t>
    </r>
  </si>
  <si>
    <r>
      <t xml:space="preserve">Andreea Marin, Mihai-Viorel Zamfir,
</t>
    </r>
    <r>
      <rPr>
        <b/>
        <u/>
        <sz val="11"/>
        <color indexed="8"/>
        <rFont val="Calibri"/>
        <family val="2"/>
        <scheme val="minor"/>
      </rPr>
      <t xml:space="preserve"> Mihaela Zamfir (Grigorescu)</t>
    </r>
    <r>
      <rPr>
        <sz val="11"/>
        <color indexed="8"/>
        <rFont val="Calibri"/>
        <family val="2"/>
        <scheme val="minor"/>
      </rPr>
      <t>,
 Rozeta Drăghici, Ileana Ciobanu, Mihai Berteanu</t>
    </r>
  </si>
  <si>
    <r>
      <rPr>
        <b/>
        <u/>
        <sz val="11"/>
        <color indexed="8"/>
        <rFont val="Calibri"/>
        <family val="2"/>
        <scheme val="minor"/>
      </rPr>
      <t>Mihaela Zamfir (Grigorescu)</t>
    </r>
    <r>
      <rPr>
        <sz val="11"/>
        <color indexed="8"/>
        <rFont val="Calibri"/>
        <family val="2"/>
        <scheme val="minor"/>
      </rPr>
      <t>,
 Mihai-Viorel Zamfir, Andreea Marin, Ileana Ciobanu</t>
    </r>
  </si>
  <si>
    <r>
      <rPr>
        <b/>
        <u/>
        <sz val="11"/>
        <color indexed="8"/>
        <rFont val="Calibri"/>
        <family val="2"/>
        <scheme val="minor"/>
      </rPr>
      <t>Mihaela Zamfir (Grigorescu)</t>
    </r>
    <r>
      <rPr>
        <sz val="11"/>
        <color indexed="8"/>
        <rFont val="Calibri"/>
        <family val="2"/>
        <scheme val="minor"/>
      </rPr>
      <t>, 
Dragoș-Cristian Bogdan</t>
    </r>
  </si>
  <si>
    <r>
      <rPr>
        <b/>
        <u/>
        <sz val="11"/>
        <color indexed="8"/>
        <rFont val="Calibri"/>
        <family val="2"/>
        <scheme val="minor"/>
      </rPr>
      <t>Mihaela Zamfir (Grigorescu)</t>
    </r>
    <r>
      <rPr>
        <sz val="11"/>
        <color indexed="8"/>
        <rFont val="Calibri"/>
        <family val="2"/>
        <scheme val="minor"/>
      </rPr>
      <t>,
 Ileana Ciobanu, Alina Iliescu, Mihai-Viorel Zamfir, Andreea Marin, Rozeta Drăghici, Artur Serrano, Mihai Berteanu</t>
    </r>
  </si>
  <si>
    <r>
      <t xml:space="preserve">Andreea Marin, Ileana Ciobanu, Rozeta Drăghici, Mihai-Viorel Zamfir,
</t>
    </r>
    <r>
      <rPr>
        <b/>
        <u/>
        <sz val="11"/>
        <color indexed="8"/>
        <rFont val="Calibri"/>
        <family val="2"/>
        <scheme val="minor"/>
      </rPr>
      <t xml:space="preserve"> Mihaela Zamfir (Grigorescu)</t>
    </r>
    <r>
      <rPr>
        <sz val="11"/>
        <color indexed="8"/>
        <rFont val="Calibri"/>
        <family val="2"/>
        <scheme val="minor"/>
      </rPr>
      <t xml:space="preserve">,
 Alina Iliescu, Artur Serrano, Mihai Berteanu </t>
    </r>
  </si>
  <si>
    <r>
      <t xml:space="preserve">Rozeta Drăghici, Ileana Ciobanu, Andreea Marin, Mihai-Viorel Zamfir, </t>
    </r>
    <r>
      <rPr>
        <b/>
        <u/>
        <sz val="11"/>
        <color indexed="8"/>
        <rFont val="Calibri"/>
        <family val="2"/>
        <scheme val="minor"/>
      </rPr>
      <t>Mihaela Zamfir (Grigorescu)</t>
    </r>
    <r>
      <rPr>
        <sz val="11"/>
        <color indexed="8"/>
        <rFont val="Calibri"/>
        <family val="2"/>
        <scheme val="minor"/>
      </rPr>
      <t>,
 Alina Iliescu, Artur Serrano, Mihai Berteanu</t>
    </r>
  </si>
  <si>
    <r>
      <t xml:space="preserve">Mihai-Viorel Zamfir, </t>
    </r>
    <r>
      <rPr>
        <b/>
        <u/>
        <sz val="11"/>
        <color indexed="8"/>
        <rFont val="Calibri"/>
        <family val="2"/>
        <scheme val="minor"/>
      </rPr>
      <t>Mihaela Zamfir (Grigorescu)</t>
    </r>
    <r>
      <rPr>
        <sz val="11"/>
        <color indexed="8"/>
        <rFont val="Calibri"/>
        <family val="2"/>
        <scheme val="minor"/>
      </rPr>
      <t xml:space="preserve">,
 Ileana Ciobanu, Rozeta Drăghici, Andreea Marin,  Mihai Berteanu </t>
    </r>
  </si>
  <si>
    <r>
      <t xml:space="preserve">Alina Iliescu, Ileana Ciobanu,
</t>
    </r>
    <r>
      <rPr>
        <b/>
        <u/>
        <sz val="11"/>
        <color indexed="8"/>
        <rFont val="Calibri"/>
        <family val="2"/>
        <scheme val="minor"/>
      </rPr>
      <t xml:space="preserve"> Mihaela Zamfir (Grigorescu)</t>
    </r>
    <r>
      <rPr>
        <sz val="11"/>
        <color indexed="8"/>
        <rFont val="Calibri"/>
        <family val="2"/>
        <scheme val="minor"/>
      </rPr>
      <t>,
 Rozeta Drăghici, Mihai-Viorel Zamfir, Andreea Marin, Artur Serrano, Mihai Berteanu</t>
    </r>
  </si>
  <si>
    <r>
      <t xml:space="preserve">Ileana Ciobanu, Rozeta Drăghici, Alina Iliescu, Mihai-Viorel Zamfir, </t>
    </r>
    <r>
      <rPr>
        <b/>
        <u/>
        <sz val="11"/>
        <color indexed="8"/>
        <rFont val="Calibri"/>
        <family val="2"/>
        <scheme val="minor"/>
      </rPr>
      <t>Mihaela Zamfir (Grigorescu)</t>
    </r>
    <r>
      <rPr>
        <sz val="11"/>
        <color indexed="8"/>
        <rFont val="Calibri"/>
        <family val="2"/>
        <scheme val="minor"/>
      </rPr>
      <t>, 
Andreea Marin, Gemma Goodall, Jon Sorgaard, Artur Serrano, Mihai Berteanu</t>
    </r>
  </si>
  <si>
    <r>
      <t xml:space="preserve">Mihai-Viorel Zamfir, </t>
    </r>
    <r>
      <rPr>
        <b/>
        <u/>
        <sz val="11"/>
        <color indexed="8"/>
        <rFont val="Calibri"/>
        <family val="2"/>
        <scheme val="minor"/>
      </rPr>
      <t xml:space="preserve">Mihaela Zamfir (Grigorescu) </t>
    </r>
  </si>
  <si>
    <r>
      <t xml:space="preserve">Dragoș-Cristian Bogdan,  </t>
    </r>
    <r>
      <rPr>
        <b/>
        <u/>
        <sz val="11"/>
        <color indexed="8"/>
        <rFont val="Calibri"/>
        <family val="2"/>
        <scheme val="minor"/>
      </rPr>
      <t>Mihaela Zamfir (Grigorescu)</t>
    </r>
  </si>
  <si>
    <r>
      <rPr>
        <b/>
        <u/>
        <sz val="11"/>
        <color indexed="8"/>
        <rFont val="Calibri"/>
        <family val="2"/>
        <scheme val="minor"/>
      </rPr>
      <t>Mihaela Zamfir (Grigorescu)</t>
    </r>
    <r>
      <rPr>
        <sz val="11"/>
        <color indexed="8"/>
        <rFont val="Calibri"/>
        <family val="2"/>
        <scheme val="minor"/>
      </rPr>
      <t xml:space="preserve">,
 Mihai-Viorel Zamfir </t>
    </r>
  </si>
  <si>
    <r>
      <t xml:space="preserve">Dragoș-Cristian Bogdan, </t>
    </r>
    <r>
      <rPr>
        <b/>
        <u/>
        <sz val="11"/>
        <color indexed="8"/>
        <rFont val="Calibri"/>
        <family val="2"/>
        <scheme val="minor"/>
      </rPr>
      <t xml:space="preserve">Mihaela Zamfir (Grigorescu) </t>
    </r>
  </si>
  <si>
    <r>
      <t xml:space="preserve">Ileana Ciobanu, Andreea Marin, 
</t>
    </r>
    <r>
      <rPr>
        <b/>
        <u/>
        <sz val="11"/>
        <color indexed="8"/>
        <rFont val="Calibri"/>
        <family val="2"/>
        <scheme val="minor"/>
      </rPr>
      <t>Mihaela Zamfir (Grigorescu)</t>
    </r>
    <r>
      <rPr>
        <sz val="11"/>
        <color indexed="8"/>
        <rFont val="Calibri"/>
        <family val="2"/>
        <scheme val="minor"/>
      </rPr>
      <t>,
 Mihai-Viorel Zamfir, Rozeta Drăghici, Carmen Muscalu, Mihai Berteanu</t>
    </r>
  </si>
  <si>
    <r>
      <t xml:space="preserve">Mihai-Viorel Zamfir, Ileana Ciobanu, Andreea Marin, 
</t>
    </r>
    <r>
      <rPr>
        <b/>
        <u/>
        <sz val="11"/>
        <color indexed="8"/>
        <rFont val="Calibri"/>
        <family val="2"/>
        <scheme val="minor"/>
      </rPr>
      <t>Mihaela Zamfir (Grigorescu)</t>
    </r>
  </si>
  <si>
    <r>
      <rPr>
        <b/>
        <u/>
        <sz val="11"/>
        <color indexed="8"/>
        <rFont val="Calibri"/>
        <family val="2"/>
        <scheme val="minor"/>
      </rPr>
      <t>Mihaela Zamfir (Grigorescu)</t>
    </r>
    <r>
      <rPr>
        <sz val="11"/>
        <color indexed="8"/>
        <rFont val="Calibri"/>
        <family val="2"/>
        <scheme val="minor"/>
      </rPr>
      <t>, 
Mihai-Viorel Zamfir, Andreea Marin</t>
    </r>
  </si>
  <si>
    <r>
      <t xml:space="preserve">Andreea Marin, Ileana Ciobanu, Rozeta Drăghici,
 </t>
    </r>
    <r>
      <rPr>
        <b/>
        <u/>
        <sz val="11"/>
        <color indexed="8"/>
        <rFont val="Calibri"/>
        <family val="2"/>
        <scheme val="minor"/>
      </rPr>
      <t>Mihaela Zamfir (Grigorescu)</t>
    </r>
    <r>
      <rPr>
        <sz val="11"/>
        <color indexed="8"/>
        <rFont val="Calibri"/>
        <family val="2"/>
        <scheme val="minor"/>
      </rPr>
      <t>, 
Mihai-Viorel Zamfir</t>
    </r>
  </si>
  <si>
    <r>
      <t xml:space="preserve">Rozeta Drăghici, Ileana Ciobanu, Andreea Marin, Mihai-Viorel Zamfir, 
</t>
    </r>
    <r>
      <rPr>
        <b/>
        <u/>
        <sz val="11"/>
        <color indexed="8"/>
        <rFont val="Calibri"/>
        <family val="2"/>
        <scheme val="minor"/>
      </rPr>
      <t>Mihaela Zamfir (Grigorescu)</t>
    </r>
    <r>
      <rPr>
        <sz val="11"/>
        <color indexed="8"/>
        <rFont val="Calibri"/>
        <family val="2"/>
        <scheme val="minor"/>
      </rPr>
      <t>, 
Alina Iliescu, Artur Serrano, Mihai Berteanu</t>
    </r>
  </si>
  <si>
    <r>
      <rPr>
        <b/>
        <u/>
        <sz val="11"/>
        <color indexed="8"/>
        <rFont val="Calibri"/>
        <family val="2"/>
        <scheme val="minor"/>
      </rPr>
      <t>Mihaela Zamfir (Grigorescu)</t>
    </r>
    <r>
      <rPr>
        <sz val="11"/>
        <color indexed="8"/>
        <rFont val="Calibri"/>
        <family val="2"/>
        <scheme val="minor"/>
      </rPr>
      <t>, 
Ileana Ciobanu, Alina Iliescu, Mihai-Viorel Zamfir, Andreea Marin, Rozeta Drăghici, Artur Serrano, Mihai Berteanu</t>
    </r>
  </si>
  <si>
    <r>
      <t xml:space="preserve">Andreea Marin, Ileana Ciobanu, Alina Iliescu, Rozeta Drăghici,
</t>
    </r>
    <r>
      <rPr>
        <b/>
        <u/>
        <sz val="11"/>
        <color indexed="8"/>
        <rFont val="Calibri"/>
        <family val="2"/>
        <scheme val="minor"/>
      </rPr>
      <t xml:space="preserve"> Mihaela Zamfir (Grigorescu)</t>
    </r>
    <r>
      <rPr>
        <sz val="11"/>
        <color indexed="8"/>
        <rFont val="Calibri"/>
        <family val="2"/>
        <scheme val="minor"/>
      </rPr>
      <t>, 
Mihai-Viorel Zamfir, Artur Serrano, Mihai Berteanu</t>
    </r>
  </si>
  <si>
    <r>
      <t xml:space="preserve">Alina Iliescu, Ileana Ciobanu, 
</t>
    </r>
    <r>
      <rPr>
        <b/>
        <u/>
        <sz val="11"/>
        <color indexed="8"/>
        <rFont val="Calibri"/>
        <family val="2"/>
        <scheme val="minor"/>
      </rPr>
      <t>Mihaela Zamfir (Grigorescu)</t>
    </r>
    <r>
      <rPr>
        <sz val="11"/>
        <color indexed="8"/>
        <rFont val="Calibri"/>
        <family val="2"/>
        <scheme val="minor"/>
      </rPr>
      <t>, 
Rozeta Drăghici, Mihai-Viorel Zamfir, Andreea Marin, Artur Serrano, Mihai Berteanu</t>
    </r>
  </si>
  <si>
    <r>
      <t xml:space="preserve">Ileana Ciobanu, Rozeta Drăghici, Alina Iliescu, Mihai-Viorel Zamfir, </t>
    </r>
    <r>
      <rPr>
        <b/>
        <u/>
        <sz val="11"/>
        <color indexed="8"/>
        <rFont val="Calibri"/>
        <family val="2"/>
        <scheme val="minor"/>
      </rPr>
      <t>Mihaela Zamfir (Grigorescu)</t>
    </r>
    <r>
      <rPr>
        <sz val="11"/>
        <color indexed="8"/>
        <rFont val="Calibri"/>
        <family val="2"/>
        <scheme val="minor"/>
      </rPr>
      <t>, 
Andreea Marin, Artur Serrano, Mihai Berteanu</t>
    </r>
  </si>
  <si>
    <r>
      <t xml:space="preserve">Maria Moglan, 
</t>
    </r>
    <r>
      <rPr>
        <b/>
        <u/>
        <sz val="11"/>
        <color indexed="8"/>
        <rFont val="Calibri"/>
        <family val="2"/>
        <scheme val="minor"/>
      </rPr>
      <t>Mihaela Zamfir (Grigorescu)</t>
    </r>
    <r>
      <rPr>
        <sz val="11"/>
        <color indexed="8"/>
        <rFont val="Calibri"/>
        <family val="2"/>
        <scheme val="minor"/>
      </rPr>
      <t>,
 Mihai-Viorel Zamfir</t>
    </r>
  </si>
  <si>
    <r>
      <t xml:space="preserve">Maria Moglan, Ioana Căciulă,Mihai-Viorel Zamfir,
</t>
    </r>
    <r>
      <rPr>
        <b/>
        <u/>
        <sz val="11"/>
        <color indexed="8"/>
        <rFont val="Calibri"/>
        <family val="2"/>
        <scheme val="minor"/>
      </rPr>
      <t xml:space="preserve"> Mihaela Zamfir (Grigorescu)</t>
    </r>
  </si>
  <si>
    <r>
      <t xml:space="preserve">Serrano Artur, Broekx Ronny, 
</t>
    </r>
    <r>
      <rPr>
        <b/>
        <u/>
        <sz val="11"/>
        <color indexed="8"/>
        <rFont val="Calibri"/>
        <family val="2"/>
        <scheme val="minor"/>
      </rPr>
      <t>Zamfir (Grigorescu) Mihaela</t>
    </r>
    <r>
      <rPr>
        <sz val="11"/>
        <color indexed="8"/>
        <rFont val="Calibri"/>
        <family val="2"/>
        <scheme val="minor"/>
      </rPr>
      <t>, 
SG team</t>
    </r>
  </si>
  <si>
    <r>
      <t xml:space="preserve">Ileana Ciobanu, Andreea Marin, 
</t>
    </r>
    <r>
      <rPr>
        <b/>
        <u/>
        <sz val="11"/>
        <color indexed="8"/>
        <rFont val="Calibri"/>
        <family val="2"/>
        <scheme val="minor"/>
      </rPr>
      <t>Mihaela Zamfir (Grigorescu)</t>
    </r>
    <r>
      <rPr>
        <sz val="11"/>
        <color indexed="8"/>
        <rFont val="Calibri"/>
        <family val="2"/>
        <scheme val="minor"/>
      </rPr>
      <t>, 
Gemma Goodall, Mihai-Viorel Zamfir, Rozeta Drăghici, Mara Gabriela Diaconu, Artur Serrano, Alina Iliescu, Mihai Berteanu</t>
    </r>
  </si>
  <si>
    <r>
      <t xml:space="preserve">Ileana Ciobanu, Andreea Marin, Gemma Goodall, Mihai-Viorel Zamfir, Rozeta Drăghici, Catalina Anghelache (Tutulan), Iulian Anghelache, 
</t>
    </r>
    <r>
      <rPr>
        <b/>
        <u/>
        <sz val="11"/>
        <color indexed="8"/>
        <rFont val="Calibri"/>
        <family val="2"/>
        <scheme val="minor"/>
      </rPr>
      <t>Mihaela Zamfir (Grigorescu)</t>
    </r>
    <r>
      <rPr>
        <sz val="11"/>
        <color indexed="8"/>
        <rFont val="Calibri"/>
        <family val="2"/>
        <scheme val="minor"/>
      </rPr>
      <t>, 
Mara Gabriela Diaconu, Artur Serrano, Cristina Vaz de Almeida, Alina Iliescu, Mihai Berteanu</t>
    </r>
  </si>
  <si>
    <r>
      <rPr>
        <b/>
        <u/>
        <sz val="11"/>
        <color indexed="8"/>
        <rFont val="Calibri"/>
        <family val="2"/>
        <scheme val="minor"/>
      </rPr>
      <t>Mihaela Zamfir (Grigorescu)</t>
    </r>
    <r>
      <rPr>
        <sz val="11"/>
        <color indexed="8"/>
        <rFont val="Calibri"/>
        <family val="2"/>
        <scheme val="minor"/>
      </rPr>
      <t>, 
Mihai-Viorel Zamfir, Andreea Georgiana Marin, Ileana Ciobanu, Maria Moglan, Dragoș-Cristian Bogdan</t>
    </r>
  </si>
  <si>
    <r>
      <t xml:space="preserve">Maria P. Moglan, Mihai Viorel Zamfir, 
</t>
    </r>
    <r>
      <rPr>
        <b/>
        <u/>
        <sz val="11"/>
        <color indexed="8"/>
        <rFont val="Calibri"/>
        <family val="2"/>
        <scheme val="minor"/>
      </rPr>
      <t>Mihaela Zamfir</t>
    </r>
    <r>
      <rPr>
        <sz val="11"/>
        <color indexed="8"/>
        <rFont val="Calibri"/>
        <family val="2"/>
        <scheme val="minor"/>
      </rPr>
      <t>,
 Voicu Boscaiu, Mihaela Roco, Catalina Tudose</t>
    </r>
  </si>
  <si>
    <r>
      <t xml:space="preserve">Maria P. Moglan , Mihai Viorel Zamfir, 
</t>
    </r>
    <r>
      <rPr>
        <b/>
        <u/>
        <sz val="11"/>
        <color indexed="8"/>
        <rFont val="Calibri"/>
        <family val="2"/>
        <scheme val="minor"/>
      </rPr>
      <t>Mihaela Zamfir</t>
    </r>
  </si>
  <si>
    <r>
      <t xml:space="preserve">Maria P. Moglan , 
</t>
    </r>
    <r>
      <rPr>
        <b/>
        <u/>
        <sz val="11"/>
        <color indexed="8"/>
        <rFont val="Calibri"/>
        <family val="2"/>
        <scheme val="minor"/>
      </rPr>
      <t>Mihaela Zamfir</t>
    </r>
    <r>
      <rPr>
        <sz val="11"/>
        <color indexed="8"/>
        <rFont val="Calibri"/>
        <family val="2"/>
        <scheme val="minor"/>
      </rPr>
      <t>, 
Mihai Viorel Zamfir</t>
    </r>
  </si>
  <si>
    <r>
      <rPr>
        <b/>
        <u/>
        <sz val="11"/>
        <color indexed="8"/>
        <rFont val="Calibri"/>
        <family val="2"/>
        <scheme val="minor"/>
      </rPr>
      <t>Mihaela Zamfir (Grigorescu)</t>
    </r>
    <r>
      <rPr>
        <sz val="11"/>
        <color indexed="8"/>
        <rFont val="Calibri"/>
        <family val="2"/>
        <scheme val="minor"/>
      </rPr>
      <t xml:space="preserve">, 
Mihai-Viorel Zamfir , Raluca Sfetcu, Maria Moglan, Cătălina Tudose, 
Lea Pfäffel, Alexander Kurz
</t>
    </r>
  </si>
  <si>
    <r>
      <rPr>
        <b/>
        <u/>
        <sz val="11"/>
        <color indexed="8"/>
        <rFont val="Calibri"/>
        <family val="2"/>
        <scheme val="minor"/>
      </rPr>
      <t>Mihaela ZAMFIR (Grigorescu)</t>
    </r>
    <r>
      <rPr>
        <sz val="11"/>
        <color indexed="8"/>
        <rFont val="Calibri"/>
        <family val="2"/>
        <scheme val="minor"/>
      </rPr>
      <t xml:space="preserve">, 
Mihai-Viorel ZAMFIR, Andreea MARIN, Ileana CIOBANU, 
Dragoș-Cristian BOGDAN
</t>
    </r>
  </si>
  <si>
    <r>
      <rPr>
        <b/>
        <u/>
        <sz val="11"/>
        <color indexed="8"/>
        <rFont val="Calibri"/>
        <family val="2"/>
        <scheme val="minor"/>
      </rPr>
      <t>Mihaela Zamfir (Grigorescu)</t>
    </r>
    <r>
      <rPr>
        <sz val="11"/>
        <color indexed="8"/>
        <rFont val="Calibri"/>
        <family val="2"/>
        <scheme val="minor"/>
      </rPr>
      <t>, 
Mihai-Viorel Zamfir, Maria Moglan, Raluca Sfetcu, Cătălina Tudose</t>
    </r>
  </si>
  <si>
    <r>
      <rPr>
        <b/>
        <u/>
        <sz val="11"/>
        <color indexed="8"/>
        <rFont val="Calibri"/>
        <family val="2"/>
        <scheme val="minor"/>
      </rPr>
      <t>Mihaela Zamfir (Grigorescu),</t>
    </r>
    <r>
      <rPr>
        <sz val="11"/>
        <color indexed="8"/>
        <rFont val="Calibri"/>
        <family val="2"/>
        <scheme val="minor"/>
      </rPr>
      <t xml:space="preserve"> 
Mihai-Viorel Zamfir</t>
    </r>
  </si>
  <si>
    <r>
      <t xml:space="preserve">Zamfir Mihai-Viorel , </t>
    </r>
    <r>
      <rPr>
        <b/>
        <u/>
        <sz val="11"/>
        <color indexed="8"/>
        <rFont val="Calibri"/>
        <family val="2"/>
        <scheme val="minor"/>
      </rPr>
      <t>Zamfir (Grigorescu) Mihaela</t>
    </r>
    <r>
      <rPr>
        <sz val="11"/>
        <color indexed="8"/>
        <rFont val="Calibri"/>
        <family val="2"/>
        <scheme val="minor"/>
      </rPr>
      <t>, 
Ciobanu Ileana, Drăghici Rozeta, Marin Andreea, Anghelache Iulian, Goodall Gemma, Sørgaard Jon, Serrano Artur, Berteanu Mihai</t>
    </r>
  </si>
  <si>
    <r>
      <rPr>
        <b/>
        <u/>
        <sz val="11"/>
        <color indexed="8"/>
        <rFont val="Calibri"/>
        <family val="2"/>
      </rPr>
      <t>Mihaela Zamfir (Grigorescu)</t>
    </r>
    <r>
      <rPr>
        <sz val="11"/>
        <color indexed="8"/>
        <rFont val="Calibri"/>
        <family val="2"/>
      </rPr>
      <t xml:space="preserve">, 
 Mihai-Viorel Zamfir, Andreea Marin, Ileana Ciobanu, 
Artur Serrano, Mihai Berteanu  
</t>
    </r>
  </si>
  <si>
    <r>
      <t xml:space="preserve">Mihai Zamfir,
</t>
    </r>
    <r>
      <rPr>
        <b/>
        <u/>
        <sz val="11"/>
        <color indexed="8"/>
        <rFont val="Calibri"/>
        <family val="2"/>
      </rPr>
      <t>Mihaela Zamfir (Grigorescu)</t>
    </r>
    <r>
      <rPr>
        <sz val="11"/>
        <color indexed="8"/>
        <rFont val="Calibri"/>
        <family val="2"/>
      </rPr>
      <t xml:space="preserve">
</t>
    </r>
  </si>
  <si>
    <r>
      <t xml:space="preserve"> </t>
    </r>
    <r>
      <rPr>
        <b/>
        <u/>
        <sz val="11"/>
        <color indexed="8"/>
        <rFont val="Calibri"/>
        <family val="2"/>
      </rPr>
      <t>Mihaela Zamfir (Grigorescu)</t>
    </r>
    <r>
      <rPr>
        <sz val="11"/>
        <color indexed="8"/>
        <rFont val="Calibri"/>
        <family val="2"/>
      </rPr>
      <t xml:space="preserve">, 
 Mihai Zamfir
</t>
    </r>
  </si>
  <si>
    <r>
      <t xml:space="preserve"> </t>
    </r>
    <r>
      <rPr>
        <b/>
        <u/>
        <sz val="11"/>
        <color indexed="8"/>
        <rFont val="Calibri"/>
        <family val="2"/>
      </rPr>
      <t>Mihaela Zamfir (Grigorescu)</t>
    </r>
    <r>
      <rPr>
        <sz val="11"/>
        <color indexed="8"/>
        <rFont val="Calibri"/>
        <family val="2"/>
      </rPr>
      <t xml:space="preserve">,
 Magdalena Stănculescu,
  Mihai Zamfir
</t>
    </r>
  </si>
  <si>
    <r>
      <rPr>
        <b/>
        <u/>
        <sz val="11"/>
        <color indexed="8"/>
        <rFont val="Calibri"/>
        <family val="2"/>
      </rPr>
      <t>Mihaela Zamfir (Grigorescu)</t>
    </r>
    <r>
      <rPr>
        <sz val="11"/>
        <color indexed="8"/>
        <rFont val="Calibri"/>
        <family val="2"/>
      </rPr>
      <t xml:space="preserve">,
Mihai Zamfir
</t>
    </r>
  </si>
  <si>
    <r>
      <t xml:space="preserve">Beatrice Joger, Daniel Comsa, Andra Panait, Marina Mihaila, 
</t>
    </r>
    <r>
      <rPr>
        <b/>
        <u/>
        <sz val="11"/>
        <color indexed="8"/>
        <rFont val="Calibri"/>
        <family val="2"/>
      </rPr>
      <t>Mihaela Zamfir (Grigorescu)</t>
    </r>
    <r>
      <rPr>
        <sz val="11"/>
        <color indexed="8"/>
        <rFont val="Calibri"/>
        <family val="2"/>
      </rPr>
      <t xml:space="preserve">, 
Oana Diaconescu, Anda-Ioana Sfintes, Daniel Nicolae Armenciu
</t>
    </r>
  </si>
  <si>
    <r>
      <t xml:space="preserve"> </t>
    </r>
    <r>
      <rPr>
        <b/>
        <u/>
        <sz val="11"/>
        <color indexed="8"/>
        <rFont val="Calibri"/>
        <family val="2"/>
      </rPr>
      <t>Mihaela Zamfir (Grigorescu)</t>
    </r>
    <r>
      <rPr>
        <sz val="11"/>
        <color indexed="8"/>
        <rFont val="Calibri"/>
        <family val="2"/>
      </rPr>
      <t>,
 Mihai-Viorel Zamfir</t>
    </r>
  </si>
  <si>
    <r>
      <t xml:space="preserve"> Zamfir MV, Marin A, </t>
    </r>
    <r>
      <rPr>
        <b/>
        <u/>
        <sz val="11"/>
        <color indexed="8"/>
        <rFont val="Calibri"/>
        <family val="2"/>
      </rPr>
      <t>Zamfir MM</t>
    </r>
  </si>
  <si>
    <t>ANTRENAMENT COGNITIV COMPUTERIZAT
 PENTRU PERSOANE CU TULBURARE NEUROCOGNITIVA</t>
  </si>
  <si>
    <t xml:space="preserve">STIMULARE MULTISENZORIALĂ ÎN
 SENSE-GARDEN </t>
  </si>
  <si>
    <t>ARCHITECTURE AS SUPPORT FOR AN
 ACTIVE AND HEALTHY AGING IN COMMUNITY. 
CURRENT CONCEPTS AND MODELS OF GOOD PRACTICES</t>
  </si>
  <si>
    <t>Societatea Română de Psihanaliză</t>
  </si>
  <si>
    <t>Membru în echipă și coordonator ATELIER 1-INDIVIDUALITATEA UNEI PERSOANE, INDIVIDUALITATEA UNEI COMUNITATI</t>
  </si>
  <si>
    <t>5-8 martie 2012</t>
  </si>
  <si>
    <t>PROCEEDINGS  ICAR 2015
, EUIM-Editura Universitară Ion Mincu, ISSN 2393-4425, ISSN L-2393-4425</t>
  </si>
  <si>
    <t>depus</t>
  </si>
  <si>
    <t>coautor</t>
  </si>
  <si>
    <t>C25</t>
  </si>
  <si>
    <t>17
pp.135-151</t>
  </si>
  <si>
    <t>BUILDING AN ARCHITECTURAL DISCOURSE_ A REVIEW ON SCHOLARLY
ACADEMIC SPACE, UAUIM</t>
  </si>
  <si>
    <r>
      <t xml:space="preserve">Beatrice Jöger, Daniel Comşa, Andra Panait, Marina Mihaila,  </t>
    </r>
    <r>
      <rPr>
        <b/>
        <u/>
        <sz val="12"/>
        <color indexed="8"/>
        <rFont val="Calibri"/>
        <family val="2"/>
      </rPr>
      <t>Mihaela Zamfir
(Grigorescu)</t>
    </r>
    <r>
      <rPr>
        <sz val="12"/>
        <color indexed="8"/>
        <rFont val="Calibri"/>
        <family val="2"/>
      </rPr>
      <t>,  
Oana Diaconescu, Anda-Ioana Sfinteş, Daniel Nicolae Armenciu</t>
    </r>
  </si>
  <si>
    <t>EURAU 2016- IN BETWEEN SCALES, București</t>
  </si>
  <si>
    <t>28-30 sept.</t>
  </si>
  <si>
    <t>ISBN 978-606-638-141-3</t>
  </si>
  <si>
    <t>MULTIFUNCTIONAL SPACE RELATED TO THE SCALE OF COMMUNITY CENTERS.
FROM MERGING-CONCOMITANCE TO POLYVALENCE-ADAPTABILITY</t>
  </si>
  <si>
    <r>
      <rPr>
        <b/>
        <u/>
        <sz val="12"/>
        <color indexed="8"/>
        <rFont val="Calibri"/>
        <family val="2"/>
      </rPr>
      <t>Mihaela Zamfir (Grigorescu)</t>
    </r>
    <r>
      <rPr>
        <u/>
        <sz val="12"/>
        <color indexed="8"/>
        <rFont val="Calibri"/>
        <family val="2"/>
      </rPr>
      <t xml:space="preserve"> </t>
    </r>
    <r>
      <rPr>
        <sz val="12"/>
        <color indexed="8"/>
        <rFont val="Calibri"/>
        <family val="2"/>
      </rPr>
      <t xml:space="preserve">       </t>
    </r>
  </si>
  <si>
    <r>
      <rPr>
        <b/>
        <u/>
        <sz val="12"/>
        <color indexed="8"/>
        <rFont val="Calibri"/>
        <family val="2"/>
      </rPr>
      <t>Mihaela Zamfir (Grigorescu)</t>
    </r>
    <r>
      <rPr>
        <sz val="12"/>
        <color indexed="8"/>
        <rFont val="Calibri"/>
        <family val="2"/>
      </rPr>
      <t>,         Mihai-Viorel Zamfir</t>
    </r>
  </si>
  <si>
    <t>SMALL IS BEAUTIFUL
-ARCHITECTURE OF COMMUNITY-BASED DAY CARE CENTERS FOR ELDERLY, A
CHALLENGE FOR AN AGEING SOCIETY</t>
  </si>
  <si>
    <t>10
pp.21-30</t>
  </si>
  <si>
    <t>COMMUNITY ARCHITECTURE
AS INTEGRATED ARCHITECTURE comparative analyses and synthesis of the theories of John. F.C. Turner, John Habraken and Christopher Alexander</t>
  </si>
  <si>
    <t>10
pp.31-40</t>
  </si>
  <si>
    <r>
      <rPr>
        <b/>
        <u/>
        <sz val="11"/>
        <color indexed="8"/>
        <rFont val="Calibri"/>
        <family val="2"/>
      </rPr>
      <t>Mihaela Zamfir (Grigorescu)</t>
    </r>
    <r>
      <rPr>
        <sz val="11"/>
        <color indexed="8"/>
        <rFont val="Calibri"/>
        <family val="2"/>
        <charset val="238"/>
      </rPr>
      <t>,
 Dragoș-Cristian Bogdan</t>
    </r>
  </si>
  <si>
    <t>3
pp.170-172</t>
  </si>
  <si>
    <t>1
p.18</t>
  </si>
  <si>
    <t xml:space="preserve">
17
pp.95-111</t>
  </si>
  <si>
    <t>PROCEEDINGS  ICAR 2015, 
EUIM-Editura Universitară Ion Mincu, ISSN 2393-4425, ISSN L-2393-4425</t>
  </si>
  <si>
    <t xml:space="preserve">
20
pp.133-152</t>
  </si>
  <si>
    <t xml:space="preserve">
19
pp.43-61</t>
  </si>
  <si>
    <t>18
pp.61-78</t>
  </si>
  <si>
    <t>21
pp.267-288</t>
  </si>
  <si>
    <t>22
pp.337-359</t>
  </si>
  <si>
    <t>14
pp.239-252</t>
  </si>
  <si>
    <t>10
pp.47-56</t>
  </si>
  <si>
    <t>Arhitectura incluzivă
http://arhitectura-1906.ro/2014/01/arhitectura-incluziva/</t>
  </si>
  <si>
    <r>
      <rPr>
        <b/>
        <sz val="11"/>
        <color indexed="8"/>
        <rFont val="Calibri"/>
        <family val="2"/>
      </rPr>
      <t>Membru in comisie disertație</t>
    </r>
    <r>
      <rPr>
        <sz val="11"/>
        <color indexed="8"/>
        <rFont val="Calibri"/>
        <family val="2"/>
      </rPr>
      <t xml:space="preserve"> Facultatea de Arhitectura UAUIM</t>
    </r>
  </si>
  <si>
    <r>
      <rPr>
        <b/>
        <sz val="11"/>
        <color indexed="8"/>
        <rFont val="Calibri"/>
        <family val="2"/>
      </rPr>
      <t>Membru in comisie studiu fundamentare</t>
    </r>
    <r>
      <rPr>
        <sz val="11"/>
        <color indexed="8"/>
        <rFont val="Calibri"/>
        <family val="2"/>
      </rPr>
      <t xml:space="preserve"> Facultatea de Arhitectura UAUIM</t>
    </r>
  </si>
  <si>
    <t>DEFINIȚII ALE MODERNISMULUI ȘI AVANGARDEI ÎN OPERA LUI MARCEL IANCU</t>
  </si>
  <si>
    <t>14
pp.223-236
(total pp.carte:303)</t>
  </si>
  <si>
    <t>14
pp.125-138
(total pp.carte:303)</t>
  </si>
  <si>
    <t>20
pp.203-222
(total pp.carte:456)</t>
  </si>
  <si>
    <t>19
pp.233-251
(total pp.carte:575)</t>
  </si>
  <si>
    <t>DEFINITIONS OF MODERNISM AND AVANT-GARDE IN THE WORK OF MARCEL IANCU</t>
  </si>
  <si>
    <t>14
pp.155-168
(total pp.carte:456)</t>
  </si>
  <si>
    <r>
      <rPr>
        <b/>
        <sz val="11"/>
        <color indexed="8"/>
        <rFont val="Calibri"/>
        <family val="2"/>
      </rPr>
      <t xml:space="preserve">Expert Internațional Arhitectură </t>
    </r>
    <r>
      <rPr>
        <b/>
        <i/>
        <sz val="11"/>
        <color indexed="8"/>
        <rFont val="Calibri"/>
        <family val="2"/>
      </rPr>
      <t>Age-Friendly</t>
    </r>
    <r>
      <rPr>
        <sz val="11"/>
        <color indexed="8"/>
        <rFont val="Calibri"/>
        <family val="2"/>
        <charset val="238"/>
      </rPr>
      <t xml:space="preserve"> Grup de lucru- Grant European ADVANTAGE JA</t>
    </r>
  </si>
  <si>
    <r>
      <rPr>
        <b/>
        <sz val="11"/>
        <color indexed="8"/>
        <rFont val="Calibri"/>
        <family val="2"/>
      </rPr>
      <t xml:space="preserve">Expert Internațional Arhitectură </t>
    </r>
    <r>
      <rPr>
        <b/>
        <i/>
        <sz val="11"/>
        <color indexed="8"/>
        <rFont val="Calibri"/>
        <family val="2"/>
      </rPr>
      <t>Dementia-Friendly</t>
    </r>
    <r>
      <rPr>
        <sz val="11"/>
        <color indexed="8"/>
        <rFont val="Calibri"/>
        <family val="2"/>
        <charset val="238"/>
      </rPr>
      <t>- Grant European INDEED DANUBE INTERREG</t>
    </r>
  </si>
  <si>
    <r>
      <rPr>
        <b/>
        <sz val="11"/>
        <color indexed="8"/>
        <rFont val="Calibri"/>
        <family val="2"/>
      </rPr>
      <t xml:space="preserve">Expert Internațional Arhitectură </t>
    </r>
    <r>
      <rPr>
        <b/>
        <i/>
        <sz val="11"/>
        <color indexed="8"/>
        <rFont val="Calibri"/>
        <family val="2"/>
      </rPr>
      <t>Dementia-Friendly</t>
    </r>
    <r>
      <rPr>
        <sz val="11"/>
        <color indexed="8"/>
        <rFont val="Calibri"/>
        <family val="2"/>
        <charset val="238"/>
      </rPr>
      <t>- Grant European SENSE GARDEN</t>
    </r>
  </si>
  <si>
    <r>
      <rPr>
        <b/>
        <sz val="11"/>
        <color indexed="8"/>
        <rFont val="Calibri"/>
        <family val="2"/>
      </rPr>
      <t xml:space="preserve">Expert Internațional  Arhitectură </t>
    </r>
    <r>
      <rPr>
        <b/>
        <i/>
        <sz val="11"/>
        <color indexed="8"/>
        <rFont val="Calibri"/>
        <family val="2"/>
      </rPr>
      <t>Dementia-Friendly</t>
    </r>
    <r>
      <rPr>
        <sz val="11"/>
        <color indexed="8"/>
        <rFont val="Calibri"/>
        <family val="2"/>
        <charset val="238"/>
      </rPr>
      <t>- DANDEC Project Meeting
în cadrul CONFERINȚA NAȚIONALĂ ALZHEIMER 23.02.2017</t>
    </r>
  </si>
  <si>
    <r>
      <rPr>
        <b/>
        <sz val="11"/>
        <color indexed="8"/>
        <rFont val="Calibri"/>
        <family val="2"/>
      </rPr>
      <t xml:space="preserve">Expert Național Arhitectură și Design </t>
    </r>
    <r>
      <rPr>
        <b/>
        <i/>
        <sz val="11"/>
        <color indexed="8"/>
        <rFont val="Calibri"/>
        <family val="2"/>
      </rPr>
      <t>Dementia-Friendly</t>
    </r>
    <r>
      <rPr>
        <sz val="11"/>
        <color indexed="8"/>
        <rFont val="Calibri"/>
        <family val="2"/>
        <charset val="238"/>
      </rPr>
      <t xml:space="preserve">- Senior Expo
Workshop în cadrul proiect doctoral: </t>
    </r>
    <r>
      <rPr>
        <i/>
        <sz val="11"/>
        <color indexed="8"/>
        <rFont val="Calibri"/>
        <family val="2"/>
      </rPr>
      <t>Tipologia manifestărilor emoționale în patologia neurodegenerativă, cu precădere demența frontotemporală</t>
    </r>
    <r>
      <rPr>
        <sz val="11"/>
        <color indexed="8"/>
        <rFont val="Calibri"/>
        <family val="2"/>
      </rPr>
      <t>- Dr. Psih. Maria Moglan, Vicepreședinte Societatea Română Alzheimer</t>
    </r>
  </si>
  <si>
    <r>
      <rPr>
        <b/>
        <sz val="11"/>
        <color indexed="8"/>
        <rFont val="Calibri"/>
        <family val="2"/>
      </rPr>
      <t xml:space="preserve">Expert Internațional Arhitectură Age-Friendly </t>
    </r>
    <r>
      <rPr>
        <sz val="11"/>
        <color indexed="8"/>
        <rFont val="Calibri"/>
        <family val="2"/>
      </rPr>
      <t>- SHELDON (Smart habitat for the elderly)- COST ACTION CA16226: Indoor living space improvement: Smart Habitat for the Elderly
16.06.2019</t>
    </r>
  </si>
  <si>
    <r>
      <rPr>
        <b/>
        <sz val="11"/>
        <color indexed="8"/>
        <rFont val="Calibri"/>
        <family val="2"/>
      </rPr>
      <t>Coordonator workshop-ARHITECTURA ÎN SPRIJINUL PACIENȚILOR CU DEMENȚĂ</t>
    </r>
    <r>
      <rPr>
        <sz val="11"/>
        <color indexed="8"/>
        <rFont val="Calibri"/>
        <family val="2"/>
        <charset val="238"/>
      </rPr>
      <t xml:space="preserve">
în cadrul: Conferința Națională Alzheimer- București, 24-27 februarie 2016</t>
    </r>
  </si>
  <si>
    <t>24-27 februarie 2016</t>
  </si>
  <si>
    <r>
      <t>Coordonator workshop-ARHITECTURA ADAPTATĂ PERSOANELOR CU DEMENȚĂ</t>
    </r>
    <r>
      <rPr>
        <sz val="11"/>
        <color theme="1"/>
        <rFont val="Calibri"/>
        <family val="2"/>
        <scheme val="minor"/>
      </rPr>
      <t xml:space="preserve"> 
în cadrul: </t>
    </r>
    <r>
      <rPr>
        <i/>
        <sz val="11"/>
        <color theme="1"/>
        <rFont val="Calibri"/>
        <family val="2"/>
        <scheme val="minor"/>
      </rPr>
      <t>REMEMBER ME!</t>
    </r>
    <r>
      <rPr>
        <sz val="11"/>
        <color theme="1"/>
        <rFont val="Calibri"/>
        <family val="2"/>
        <scheme val="minor"/>
      </rPr>
      <t>- CONFERINTA NATIONALA organizata de Societatea
Româna Alzheimer, Biblioteca Academiei, București</t>
    </r>
  </si>
  <si>
    <r>
      <rPr>
        <b/>
        <sz val="11"/>
        <color indexed="8"/>
        <rFont val="Calibri"/>
        <family val="2"/>
      </rPr>
      <t xml:space="preserve">Coordonator workshop-CUM ADAPTĂM LOCUINȚA ÎN SPRIJINUL VÂRSTNICULUI CU DEMENȚĂ ALZHEIMER. PRINCIPII DE DESIGN CONTEMPORAN; ALZHEIMER. ÎNAINTE ȘI DUPĂ DIAGNOSTIC
</t>
    </r>
    <r>
      <rPr>
        <sz val="11"/>
        <color indexed="8"/>
        <rFont val="Calibri"/>
        <family val="2"/>
      </rPr>
      <t>în cadrul:</t>
    </r>
    <r>
      <rPr>
        <b/>
        <sz val="11"/>
        <color indexed="8"/>
        <rFont val="Calibri"/>
        <family val="2"/>
      </rPr>
      <t xml:space="preserve"> </t>
    </r>
    <r>
      <rPr>
        <i/>
        <sz val="11"/>
        <color indexed="8"/>
        <rFont val="Calibri"/>
        <family val="2"/>
      </rPr>
      <t>SENIOR EXPO</t>
    </r>
    <r>
      <rPr>
        <sz val="11"/>
        <color indexed="8"/>
        <rFont val="Calibri"/>
        <family val="2"/>
        <charset val="238"/>
      </rPr>
      <t>- CONFERINȚA NATIONALA organizata de Societatea Româna Alzheimer, Romexpo, Pavilion C3</t>
    </r>
  </si>
  <si>
    <r>
      <rPr>
        <b/>
        <sz val="11"/>
        <color indexed="8"/>
        <rFont val="Calibri"/>
        <family val="2"/>
      </rPr>
      <t>Coordonator workshop-SPAŢIUL PUBLIC ŞI COMUNITATEA</t>
    </r>
    <r>
      <rPr>
        <sz val="11"/>
        <color indexed="8"/>
        <rFont val="Calibri"/>
        <family val="2"/>
        <charset val="238"/>
      </rPr>
      <t>; 
5 O’CLOCK- WORKSHOP,București, UAUIM</t>
    </r>
  </si>
  <si>
    <t>22-25 februarie 2017</t>
  </si>
  <si>
    <t>21.10-20.11.2013</t>
  </si>
  <si>
    <r>
      <rPr>
        <b/>
        <sz val="11"/>
        <color indexed="8"/>
        <rFont val="Calibri"/>
        <family val="2"/>
      </rPr>
      <t xml:space="preserve">Coordonator Secțiune ARHITECTURĂ </t>
    </r>
    <r>
      <rPr>
        <b/>
        <i/>
        <sz val="11"/>
        <color indexed="8"/>
        <rFont val="Calibri"/>
        <family val="2"/>
      </rPr>
      <t>DEMENTIA-FRIENDLY</t>
    </r>
    <r>
      <rPr>
        <sz val="11"/>
        <color indexed="8"/>
        <rFont val="Calibri"/>
        <family val="2"/>
        <charset val="238"/>
      </rPr>
      <t xml:space="preserve">
în cadrul: CONFERINȚA NAȚIONALĂ ALZHEIMER 2019</t>
    </r>
  </si>
  <si>
    <r>
      <rPr>
        <b/>
        <sz val="11"/>
        <color indexed="8"/>
        <rFont val="Calibri"/>
        <family val="2"/>
      </rPr>
      <t xml:space="preserve">Coordonator Secțiune ARHITECTURĂ </t>
    </r>
    <r>
      <rPr>
        <b/>
        <i/>
        <sz val="11"/>
        <color indexed="8"/>
        <rFont val="Calibri"/>
        <family val="2"/>
      </rPr>
      <t>DEMENTIA-FRIENDLY</t>
    </r>
    <r>
      <rPr>
        <sz val="11"/>
        <color indexed="8"/>
        <rFont val="Calibri"/>
        <family val="2"/>
        <charset val="238"/>
      </rPr>
      <t xml:space="preserve">
în cadrul: CONFERINȚA NAȚIONALĂ ALZHEIMER 2018</t>
    </r>
  </si>
  <si>
    <r>
      <rPr>
        <b/>
        <sz val="11"/>
        <color indexed="8"/>
        <rFont val="Calibri"/>
        <family val="2"/>
      </rPr>
      <t xml:space="preserve">Coordonator Secțiune ARHITECTURĂ </t>
    </r>
    <r>
      <rPr>
        <b/>
        <i/>
        <sz val="11"/>
        <color indexed="8"/>
        <rFont val="Calibri"/>
        <family val="2"/>
      </rPr>
      <t>DEMENTIA-FRIENDLY</t>
    </r>
    <r>
      <rPr>
        <sz val="11"/>
        <color indexed="8"/>
        <rFont val="Calibri"/>
        <family val="2"/>
        <charset val="238"/>
      </rPr>
      <t xml:space="preserve">
în cadrul: CONFERINȚA NAȚIONALĂ ALZHEIMER 2017</t>
    </r>
  </si>
  <si>
    <r>
      <rPr>
        <b/>
        <sz val="11"/>
        <color indexed="8"/>
        <rFont val="Calibri"/>
        <family val="2"/>
      </rPr>
      <t xml:space="preserve">Coordonator workshop-ARHITECTURA </t>
    </r>
    <r>
      <rPr>
        <b/>
        <i/>
        <sz val="11"/>
        <color indexed="8"/>
        <rFont val="Calibri"/>
        <family val="2"/>
      </rPr>
      <t>DEMENTIA-FRIENDLY</t>
    </r>
    <r>
      <rPr>
        <b/>
        <sz val="11"/>
        <color indexed="8"/>
        <rFont val="Calibri"/>
        <family val="2"/>
      </rPr>
      <t>. CENTRE PENTRU PERSOANE VÂRSTNICE CU DEMENȚĂ</t>
    </r>
    <r>
      <rPr>
        <sz val="11"/>
        <color indexed="8"/>
        <rFont val="Calibri"/>
        <family val="2"/>
        <charset val="238"/>
      </rPr>
      <t xml:space="preserve">
în cadrul: Conferința Națională Alzheimer- București, 22-25 februarie 2017</t>
    </r>
  </si>
  <si>
    <t>2014-2015</t>
  </si>
  <si>
    <r>
      <rPr>
        <b/>
        <sz val="11"/>
        <color indexed="8"/>
        <rFont val="Calibri"/>
        <family val="2"/>
      </rPr>
      <t>Expert Internațional</t>
    </r>
    <r>
      <rPr>
        <sz val="11"/>
        <color indexed="8"/>
        <rFont val="Calibri"/>
        <family val="2"/>
      </rPr>
      <t xml:space="preserve">/Membru Comitet Științific - evaluator/peer-reviewer conferința internațională+publicații ICAR 2015 Re[Search] through Architecture, Bucharest, March 2015, UAUIM | https://icar2015.uauim.ro/ </t>
    </r>
  </si>
  <si>
    <r>
      <rPr>
        <b/>
        <sz val="11"/>
        <color indexed="8"/>
        <rFont val="Calibri"/>
        <family val="2"/>
      </rPr>
      <t>Expert Internațional</t>
    </r>
    <r>
      <rPr>
        <sz val="11"/>
        <color indexed="8"/>
        <rFont val="Calibri"/>
        <family val="2"/>
      </rPr>
      <t xml:space="preserve">/Membru Comitet Stiintific - evaluator/peer-reviewer conferința internațională+publicații EURAU 2016 European Symposium on Research in Architecture and Urban Design: In Between Scales, Bucharest Sept.2016, UAUIM | https://eurau2016.uauim.ro/ </t>
    </r>
  </si>
  <si>
    <r>
      <rPr>
        <b/>
        <sz val="11"/>
        <color indexed="8"/>
        <rFont val="Calibri"/>
        <family val="2"/>
      </rPr>
      <t>Expert Național</t>
    </r>
    <r>
      <rPr>
        <sz val="11"/>
        <color indexed="8"/>
        <rFont val="Calibri"/>
        <family val="2"/>
      </rPr>
      <t>/  Evaluator peer-reviewer articole științifice publicația BDI, Erih+ ISI(2015-2017): "Urbanism.Architecture.Constructions." ISSN 2069-6469 | Journal edited by NR&amp;DI URBAN-INCERC | http://uac.incd.ro/EN/index.htm activitate incepand cu anul 2011, peste 8 ani de activitate</t>
    </r>
  </si>
  <si>
    <r>
      <rPr>
        <b/>
        <sz val="11"/>
        <color indexed="8"/>
        <rFont val="Calibri"/>
        <family val="2"/>
      </rPr>
      <t>Expert Național</t>
    </r>
    <r>
      <rPr>
        <sz val="11"/>
        <color indexed="8"/>
        <rFont val="Calibri"/>
        <family val="2"/>
      </rPr>
      <t>/ Evaluator peer-reviewer articole științifice publicația BDI, Erih+ ISI(2015-2017): "Urbanism.Architecture.Constructions." ISSN 2069-6469 | Journal edited by NR&amp;DI URBAN-INCERC | http://uac.incd.ro/EN/index.htm activitate incepand cu anul 2011, peste 8 ani de activitate</t>
    </r>
  </si>
  <si>
    <r>
      <rPr>
        <b/>
        <sz val="11"/>
        <color indexed="8"/>
        <rFont val="Calibri"/>
        <family val="2"/>
      </rPr>
      <t>Coordonator workshop-</t>
    </r>
    <r>
      <rPr>
        <b/>
        <i/>
        <sz val="11"/>
        <color indexed="8"/>
        <rFont val="Calibri"/>
        <family val="2"/>
      </rPr>
      <t>DEMENTIA FRIENDLY ENVIRONMENT. CASE STUDIES</t>
    </r>
    <r>
      <rPr>
        <i/>
        <sz val="11"/>
        <color indexed="8"/>
        <rFont val="Calibri"/>
        <family val="2"/>
      </rPr>
      <t xml:space="preserve"> </t>
    </r>
    <r>
      <rPr>
        <sz val="11"/>
        <color indexed="8"/>
        <rFont val="Calibri"/>
        <family val="2"/>
        <charset val="238"/>
      </rPr>
      <t xml:space="preserve">
în cadrul: </t>
    </r>
    <r>
      <rPr>
        <i/>
        <sz val="11"/>
        <color indexed="8"/>
        <rFont val="Calibri"/>
        <family val="2"/>
      </rPr>
      <t>CONFERINȚA NATIONALĂ ALZHEIMER</t>
    </r>
    <r>
      <rPr>
        <sz val="11"/>
        <color indexed="8"/>
        <rFont val="Calibri"/>
        <family val="2"/>
        <charset val="238"/>
      </rPr>
      <t>, 
organizata de Societatea Româna Alzheimer, 24-27 februarie 2016, Institutul National de Statistica, Bucuresti</t>
    </r>
  </si>
  <si>
    <r>
      <rPr>
        <b/>
        <sz val="11"/>
        <color indexed="8"/>
        <rFont val="Calibri"/>
        <family val="2"/>
      </rPr>
      <t xml:space="preserve">Coordonator Program de Formare </t>
    </r>
    <r>
      <rPr>
        <b/>
        <i/>
        <sz val="11"/>
        <color indexed="8"/>
        <rFont val="Calibri"/>
        <family val="2"/>
      </rPr>
      <t>GerontoASSIST</t>
    </r>
    <r>
      <rPr>
        <sz val="11"/>
        <color indexed="8"/>
        <rFont val="Calibri"/>
        <family val="2"/>
      </rPr>
      <t>- Asistența Multidimensională a Vârstnicului în Familie și în Comunitate
21.10-20.11.2013</t>
    </r>
  </si>
  <si>
    <r>
      <rPr>
        <b/>
        <sz val="11"/>
        <color indexed="8"/>
        <rFont val="Calibri"/>
        <family val="2"/>
      </rPr>
      <t xml:space="preserve">Expert Național Arhitectură </t>
    </r>
    <r>
      <rPr>
        <b/>
        <i/>
        <sz val="11"/>
        <color indexed="8"/>
        <rFont val="Calibri"/>
        <family val="2"/>
      </rPr>
      <t>Age-Friendly</t>
    </r>
    <r>
      <rPr>
        <b/>
        <sz val="11"/>
        <color indexed="8"/>
        <rFont val="Calibri"/>
        <family val="2"/>
      </rPr>
      <t xml:space="preserve">+Arhitectură </t>
    </r>
    <r>
      <rPr>
        <b/>
        <i/>
        <sz val="11"/>
        <color indexed="8"/>
        <rFont val="Calibri"/>
        <family val="2"/>
      </rPr>
      <t>Dementia-Friendly</t>
    </r>
    <r>
      <rPr>
        <sz val="11"/>
        <color indexed="8"/>
        <rFont val="Calibri"/>
        <family val="2"/>
        <charset val="238"/>
      </rPr>
      <t>- masă rotundă: Bucureștiul, o capitală dementia-friendly?
în cadrul- Conferința Națională Alzheimer</t>
    </r>
  </si>
  <si>
    <r>
      <rPr>
        <b/>
        <sz val="11"/>
        <color indexed="8"/>
        <rFont val="Calibri"/>
        <family val="2"/>
      </rPr>
      <t xml:space="preserve">Expert Internațional Arhitectură </t>
    </r>
    <r>
      <rPr>
        <b/>
        <i/>
        <sz val="11"/>
        <color indexed="8"/>
        <rFont val="Calibri"/>
        <family val="2"/>
      </rPr>
      <t>Age-Friendly</t>
    </r>
    <r>
      <rPr>
        <sz val="11"/>
        <color indexed="8"/>
        <rFont val="Calibri"/>
        <family val="2"/>
      </rPr>
      <t>- Grant InnovAge
19.05.2015, Hotel Intercontinental, București</t>
    </r>
  </si>
  <si>
    <r>
      <rPr>
        <b/>
        <sz val="11"/>
        <color indexed="8"/>
        <rFont val="Calibri"/>
        <family val="2"/>
      </rPr>
      <t>Expert Național</t>
    </r>
    <r>
      <rPr>
        <sz val="11"/>
        <color indexed="8"/>
        <rFont val="Calibri"/>
        <family val="2"/>
      </rPr>
      <t xml:space="preserve"> / Membru in Comitetul Stiintific - evaluator peer-reviewer articole științifice publicația C CNCS domeniu Arhitectura, BDN: "Argument" UAUIM - EUIM, Editura Universitară "Ion Mincu" București https://argument.uauim.ro/  </t>
    </r>
  </si>
  <si>
    <r>
      <rPr>
        <b/>
        <sz val="11"/>
        <color indexed="8"/>
        <rFont val="Calibri"/>
        <family val="2"/>
      </rPr>
      <t xml:space="preserve">Expert Național Arhitectură </t>
    </r>
    <r>
      <rPr>
        <b/>
        <i/>
        <sz val="11"/>
        <color indexed="8"/>
        <rFont val="Calibri"/>
        <family val="2"/>
      </rPr>
      <t>Dementia-Friendly</t>
    </r>
    <r>
      <rPr>
        <sz val="11"/>
        <color indexed="8"/>
        <rFont val="Calibri"/>
        <family val="2"/>
        <charset val="238"/>
      </rPr>
      <t>- masă rotundă STRATEGII DE DEZVOLTARE A ASISTENȚEI PE TERMEN LUNG A PERSOANELOR VÂRSTNICE CU DEMENȚĂ
în cadrul- Conferința Națională Alzheimer 2015</t>
    </r>
  </si>
  <si>
    <r>
      <rPr>
        <b/>
        <sz val="11"/>
        <color indexed="8"/>
        <rFont val="Calibri"/>
        <family val="2"/>
      </rPr>
      <t xml:space="preserve">Expert Internațional Arhitectură </t>
    </r>
    <r>
      <rPr>
        <b/>
        <i/>
        <sz val="11"/>
        <color indexed="8"/>
        <rFont val="Calibri"/>
        <family val="2"/>
      </rPr>
      <t>Age-Friendly</t>
    </r>
    <r>
      <rPr>
        <sz val="11"/>
        <color indexed="8"/>
        <rFont val="Calibri"/>
        <family val="2"/>
        <charset val="238"/>
      </rPr>
      <t>- Grant TRACY Project</t>
    </r>
  </si>
  <si>
    <r>
      <rPr>
        <b/>
        <u/>
        <sz val="11"/>
        <color indexed="8"/>
        <rFont val="Calibri"/>
        <family val="2"/>
      </rPr>
      <t>Mihaela Zamfir (Grigorescu)</t>
    </r>
    <r>
      <rPr>
        <sz val="11"/>
        <color indexed="8"/>
        <rFont val="Calibri"/>
        <family val="2"/>
        <charset val="238"/>
      </rPr>
      <t>,
Marina Mihăilă</t>
    </r>
  </si>
  <si>
    <r>
      <rPr>
        <u/>
        <sz val="11"/>
        <color indexed="8"/>
        <rFont val="Calibri"/>
        <family val="2"/>
      </rPr>
      <t xml:space="preserve">CARTE:
</t>
    </r>
    <r>
      <rPr>
        <sz val="11"/>
        <color indexed="8"/>
        <rFont val="Calibri"/>
        <family val="2"/>
      </rPr>
      <t>ARHITECTURI CONTEMPORANE. DE LA OBIECT LA TERITORIU</t>
    </r>
    <r>
      <rPr>
        <u/>
        <sz val="11"/>
        <color indexed="8"/>
        <rFont val="Calibri"/>
        <family val="2"/>
      </rPr>
      <t xml:space="preserve">
</t>
    </r>
    <r>
      <rPr>
        <sz val="11"/>
        <color indexed="8"/>
        <rFont val="Calibri"/>
        <family val="2"/>
      </rPr>
      <t xml:space="preserve"> (SIMPOZIOANELE 
CSAU-UAUIM)</t>
    </r>
    <r>
      <rPr>
        <u/>
        <sz val="11"/>
        <color indexed="8"/>
        <rFont val="Calibri"/>
        <family val="2"/>
      </rPr>
      <t xml:space="preserve">
CAPITOL:</t>
    </r>
    <r>
      <rPr>
        <sz val="11"/>
        <color indexed="8"/>
        <rFont val="Calibri"/>
        <family val="2"/>
      </rPr>
      <t xml:space="preserve">
</t>
    </r>
    <r>
      <rPr>
        <b/>
        <sz val="11"/>
        <color indexed="8"/>
        <rFont val="Calibri"/>
        <family val="2"/>
      </rPr>
      <t xml:space="preserve">ARHITECTURA CLĂDIRILOR DE ÎNVĂȚĂMÂNT PREUNIVERSITAR CA DISCURS SUSTENABIL. DE LA OM LA SPAȚIUL COMUNITĂȚII </t>
    </r>
  </si>
  <si>
    <t>17
pp.113-123</t>
  </si>
  <si>
    <r>
      <t xml:space="preserve">Mihaela Zamfir (Grigorescu), 
</t>
    </r>
    <r>
      <rPr>
        <sz val="11"/>
        <color indexed="8"/>
        <rFont val="Calibri"/>
        <family val="2"/>
      </rPr>
      <t>Mihai Zamfir</t>
    </r>
    <r>
      <rPr>
        <b/>
        <u/>
        <sz val="11"/>
        <color indexed="8"/>
        <rFont val="Calibri"/>
        <family val="2"/>
      </rPr>
      <t xml:space="preserve">
</t>
    </r>
  </si>
  <si>
    <r>
      <t xml:space="preserve"> Marina Mihăilă, 
</t>
    </r>
    <r>
      <rPr>
        <b/>
        <u/>
        <sz val="11"/>
        <color indexed="8"/>
        <rFont val="Calibri"/>
        <family val="2"/>
      </rPr>
      <t>Mihaela Zamfir (Grigorescu)</t>
    </r>
  </si>
  <si>
    <t>Tematică vs. exerciţii de arhitectură: tendinţe în arhitectura contemporană reflectate în atelierul de proiectare la anii IV-V, Şcoala de Arhitectură _ UAUIM.</t>
  </si>
  <si>
    <t>ISSN (print): 2067-4252 
ISSN (online): 2501-6334 
ISSN-L: 2067-4251</t>
  </si>
  <si>
    <t>ISSN 2393-4425, 
ISSN L-2393-4425</t>
  </si>
  <si>
    <t>ISSN 2393-4425,
 ISSN L-2393-4425</t>
  </si>
  <si>
    <t>233-270</t>
  </si>
  <si>
    <t>A short study on imaging new towers within the city. Students projects</t>
  </si>
  <si>
    <r>
      <t xml:space="preserve">Marina Mihăilă,
 </t>
    </r>
    <r>
      <rPr>
        <b/>
        <u/>
        <sz val="11"/>
        <color indexed="8"/>
        <rFont val="Calibri"/>
        <family val="2"/>
      </rPr>
      <t>Mihaela Zamfir (Grigorescu)</t>
    </r>
    <r>
      <rPr>
        <sz val="11"/>
        <color indexed="8"/>
        <rFont val="Calibri"/>
        <family val="2"/>
        <charset val="238"/>
      </rPr>
      <t>, 
Ștefan Mihăilescu</t>
    </r>
  </si>
  <si>
    <t>UAC-Urbanism.Architecture.Constructions.</t>
  </si>
  <si>
    <t>ISSN 2069-6472</t>
  </si>
  <si>
    <t>5(2)</t>
  </si>
  <si>
    <t>EURAU European Symposium on Research in Architecture and Urban Design: In Between Scales, Bucharest Sept.2016 - UAUIM | https://eurau2016.uauim.ro/</t>
  </si>
  <si>
    <t>sept.</t>
  </si>
  <si>
    <r>
      <t xml:space="preserve">Gina Costișanu Bianu, Mihai-Viorel Zamfir,  </t>
    </r>
    <r>
      <rPr>
        <b/>
        <u/>
        <sz val="11"/>
        <color indexed="8"/>
        <rFont val="Calibri"/>
        <family val="2"/>
        <scheme val="minor"/>
      </rPr>
      <t>Mihaela Zamfir (Grigorescu)</t>
    </r>
    <r>
      <rPr>
        <sz val="11"/>
        <color indexed="8"/>
        <rFont val="Calibri"/>
        <family val="2"/>
        <scheme val="minor"/>
      </rPr>
      <t>,
 Dragoș-Cristian Bogdan, Adriana Costișanu Savu, Aurel Romila</t>
    </r>
  </si>
  <si>
    <r>
      <t xml:space="preserve">Dragoș-Cristian Bogdan,  </t>
    </r>
    <r>
      <rPr>
        <b/>
        <u/>
        <sz val="11"/>
        <color indexed="8"/>
        <rFont val="Calibri"/>
        <family val="2"/>
        <scheme val="minor"/>
      </rPr>
      <t>Mihaela Zamfir (Grigorescu)</t>
    </r>
    <r>
      <rPr>
        <sz val="11"/>
        <color indexed="8"/>
        <rFont val="Calibri"/>
        <family val="2"/>
        <scheme val="minor"/>
      </rPr>
      <t>, 
Mihai-Viorel Zamfir, Gina-Costișanu Bianu, Daniel Hristea</t>
    </r>
  </si>
  <si>
    <r>
      <rPr>
        <b/>
        <u/>
        <sz val="11"/>
        <color indexed="8"/>
        <rFont val="Calibri"/>
        <family val="2"/>
        <scheme val="minor"/>
      </rPr>
      <t>Mihaela Zamfir (Grigorescu)</t>
    </r>
    <r>
      <rPr>
        <sz val="11"/>
        <color indexed="8"/>
        <rFont val="Calibri"/>
        <family val="2"/>
        <scheme val="minor"/>
      </rPr>
      <t xml:space="preserve">, 
Mihai-Viorel Zamfir, Andreea Marin, Ileana Ciobanu, Rozeta Drăghici, Alina Iliescu, Filipa de Araujo, Aat Vos, Ronny Broekx, Artur Serrano, Mihai Berteanu </t>
    </r>
  </si>
  <si>
    <r>
      <t xml:space="preserve"> Ileana Ciobanu, Andreea G Marin, Gemma Goodall, Mihai V Zamfir, Rozeta Draghici, Catalina Anghelache (Tutulan), Iulian Anghelache, 
</t>
    </r>
    <r>
      <rPr>
        <b/>
        <u/>
        <sz val="11"/>
        <color indexed="8"/>
        <rFont val="Calibri"/>
        <family val="2"/>
        <scheme val="minor"/>
      </rPr>
      <t>Mihaela Zamfir (Grigorescu)</t>
    </r>
    <r>
      <rPr>
        <sz val="11"/>
        <color indexed="8"/>
        <rFont val="Calibri"/>
        <family val="2"/>
        <scheme val="minor"/>
      </rPr>
      <t>, 
Mara G Diaconu, Artur Serrano, Alina N Iliescu, Mihai Berteanu</t>
    </r>
  </si>
  <si>
    <r>
      <rPr>
        <b/>
        <sz val="11"/>
        <color indexed="8"/>
        <rFont val="Calibri"/>
        <family val="2"/>
      </rPr>
      <t>Grant: ”Innovation for Dementia in the Danube Region [INDEED]”</t>
    </r>
    <r>
      <rPr>
        <sz val="11"/>
        <color indexed="8"/>
        <rFont val="Calibri"/>
        <family val="2"/>
      </rPr>
      <t xml:space="preserve">
Interreg – Danube Transnational Programme,  Call 2, Priority ”Innovative and socially responsible Danube region”, Programme co-funded by European Union funds (ERDF, IPA, ENI), implementation period 07.2018-06.2021
·         http://www.interreg-danube.eu/approved-projects/indeed</t>
    </r>
  </si>
  <si>
    <r>
      <rPr>
        <b/>
        <sz val="11"/>
        <color indexed="8"/>
        <rFont val="Calibri"/>
        <family val="2"/>
      </rPr>
      <t>Grant: ”Managing Frailty. A comprehensive approach to promote a disability-free advanced age in Europe: the ADVANTAGE initiative [ADVANTAGE]”</t>
    </r>
    <r>
      <rPr>
        <sz val="11"/>
        <color indexed="8"/>
        <rFont val="Calibri"/>
        <family val="2"/>
      </rPr>
      <t xml:space="preserve">
European Commission 3rd Health Programme (2014-2020), grant number: 724099, implementation period 01.2017-12.2019
·         http://www.advantageja.eu/     https://webgate.ec.europa.eu/chafea_pdb/health/projects/724099/summary</t>
    </r>
  </si>
  <si>
    <r>
      <rPr>
        <b/>
        <sz val="11"/>
        <color indexed="8"/>
        <rFont val="Calibri"/>
        <family val="2"/>
      </rPr>
      <t>Grant: ROMÂNIA IDENTITARĂ- Recuperarea memoriei istorice și a sentimentului identitar</t>
    </r>
    <r>
      <rPr>
        <sz val="11"/>
        <color indexed="8"/>
        <rFont val="Calibri"/>
        <family val="2"/>
      </rPr>
      <t xml:space="preserve">
Proiect cultural organizat de Societatea Romana de Psihanaliza si cofinanțat de Administrația Fondului Cultural Național
http://www.romaniaidentitara.ro/
http://www.romaniaidentitara.ro/articol/4-atelier-1:-individualitatea-unei-persoane-individualitatea-unei-comunitati</t>
    </r>
  </si>
  <si>
    <t xml:space="preserve">PROIECT DOCTORAL:
Spre o arhitectură a comunității- Repere interdisciplinare pentru societatea urbană contemporană </t>
  </si>
  <si>
    <r>
      <rPr>
        <b/>
        <sz val="11"/>
        <color indexed="8"/>
        <rFont val="Calibri"/>
        <family val="2"/>
      </rPr>
      <t>Grant: ”SENSE-GARDEN: Virtual and memory adaptable spaces creating stimuli for the senses in ageing people with dementia”</t>
    </r>
    <r>
      <rPr>
        <sz val="11"/>
        <color indexed="8"/>
        <rFont val="Calibri"/>
        <family val="2"/>
      </rPr>
      <t xml:space="preserve">
EU grant,  AAL programme (AAL/Call2016/054-b/2017), implementation period 06.2017 – 05.2020
http://webdisplay.be/sgws/team.html
https://www.era-learn.eu/network-information/networks/aal-2/living-well-with-dementia/virtual-and-memory-adaptable-spaces-creating-stimuli-for-the-senses-in-ageing-people-with-dementia</t>
    </r>
  </si>
  <si>
    <t>contractat, executat</t>
  </si>
  <si>
    <r>
      <rPr>
        <b/>
        <sz val="11"/>
        <color indexed="8"/>
        <rFont val="Calibri"/>
        <family val="2"/>
      </rPr>
      <t xml:space="preserve">Expozitie postere  ICAR 2015 </t>
    </r>
    <r>
      <rPr>
        <sz val="11"/>
        <color indexed="8"/>
        <rFont val="Calibri"/>
        <family val="2"/>
        <charset val="238"/>
      </rPr>
      <t xml:space="preserve">Re[Search] through Architecture | https://icar2015.uauim.ro/ </t>
    </r>
  </si>
  <si>
    <r>
      <rPr>
        <b/>
        <sz val="11"/>
        <color theme="1"/>
        <rFont val="Calibri"/>
        <family val="2"/>
        <scheme val="minor"/>
      </rPr>
      <t>Centru comunitar pentru seniori</t>
    </r>
    <r>
      <rPr>
        <sz val="11"/>
        <color theme="1"/>
        <rFont val="Calibri"/>
        <family val="2"/>
        <charset val="238"/>
        <scheme val="minor"/>
      </rPr>
      <t xml:space="preserve">
Expoziţie organizată la Institutul Naţional de Gerontologie şi Geriatrie Ana Aslan</t>
    </r>
  </si>
  <si>
    <r>
      <rPr>
        <b/>
        <sz val="11"/>
        <color indexed="8"/>
        <rFont val="Calibri"/>
        <family val="2"/>
      </rPr>
      <t>"PORTRET DE VÂRSTNIC: OAMENI DE LÂNGĂ NOI"</t>
    </r>
    <r>
      <rPr>
        <sz val="11"/>
        <color indexed="8"/>
        <rFont val="Calibri"/>
        <family val="2"/>
        <charset val="238"/>
      </rPr>
      <t xml:space="preserve">
Concurs și expoziție de fotografei artistică, București 1.07-15.12. 2012</t>
    </r>
  </si>
  <si>
    <r>
      <rPr>
        <b/>
        <sz val="11"/>
        <color theme="1"/>
        <rFont val="Calibri"/>
        <family val="2"/>
        <scheme val="minor"/>
      </rPr>
      <t>CENTRU COMUNITAR PENTRU SENIORI</t>
    </r>
    <r>
      <rPr>
        <sz val="11"/>
        <color theme="1"/>
        <rFont val="Calibri"/>
        <family val="2"/>
        <charset val="238"/>
        <scheme val="minor"/>
      </rPr>
      <t xml:space="preserve">
Expoziţie organizată la Institutul Naţional de Gerontologie şi Geriatrie Ana Aslan</t>
    </r>
  </si>
  <si>
    <r>
      <t>[</t>
    </r>
    <r>
      <rPr>
        <b/>
        <sz val="12"/>
        <color indexed="8"/>
        <rFont val="Calibri"/>
        <family val="2"/>
      </rPr>
      <t>Zamfir, Mihaela Magdalena</t>
    </r>
    <r>
      <rPr>
        <sz val="12"/>
        <color indexed="8"/>
        <rFont val="Calibri"/>
        <family val="2"/>
        <charset val="238"/>
      </rPr>
      <t>]</t>
    </r>
  </si>
  <si>
    <r>
      <rPr>
        <u/>
        <sz val="11"/>
        <color indexed="8"/>
        <rFont val="Calibri"/>
        <family val="2"/>
      </rPr>
      <t xml:space="preserve">CARTE DSPA- CAPITOL:
</t>
    </r>
    <r>
      <rPr>
        <b/>
        <sz val="11"/>
        <color indexed="8"/>
        <rFont val="Calibri"/>
        <family val="2"/>
      </rPr>
      <t>ADĂPOSTIREA, SPAŢIUL DESTINAT RELAXĂRII, SIGURANŢEI ŞI SĂNĂTĂŢII-ELEMENT DEFINITORIU ÎN EVOLUŢIA OMENIRII</t>
    </r>
  </si>
  <si>
    <r>
      <rPr>
        <u/>
        <sz val="11"/>
        <color indexed="8"/>
        <rFont val="Calibri"/>
        <family val="2"/>
      </rPr>
      <t xml:space="preserve">CARTE:
</t>
    </r>
    <r>
      <rPr>
        <sz val="11"/>
        <color indexed="8"/>
        <rFont val="Calibri"/>
        <family val="2"/>
      </rPr>
      <t>ENERGIA ÎN CONTEXT CONTEMPORAN</t>
    </r>
    <r>
      <rPr>
        <u/>
        <sz val="11"/>
        <color indexed="8"/>
        <rFont val="Calibri"/>
        <family val="2"/>
      </rPr>
      <t xml:space="preserve">
CAPITOL:</t>
    </r>
    <r>
      <rPr>
        <sz val="11"/>
        <color indexed="8"/>
        <rFont val="Calibri"/>
        <family val="2"/>
        <charset val="238"/>
      </rPr>
      <t xml:space="preserve">
</t>
    </r>
    <r>
      <rPr>
        <b/>
        <sz val="11"/>
        <color indexed="8"/>
        <rFont val="Calibri"/>
        <family val="2"/>
      </rPr>
      <t xml:space="preserve">DESPRE ENERGIE ALTFEL. TIPURI DE SPAȚII ARHITECTURALE CONTEMPORANE CA SUPORT PENTRU KINETOTERAPIE / 
</t>
    </r>
    <r>
      <rPr>
        <b/>
        <i/>
        <sz val="11"/>
        <color indexed="8"/>
        <rFont val="Calibri"/>
        <family val="2"/>
      </rPr>
      <t>DIFFERENT ABOUT ENERGY. TYPES OF CONTEMPORARY ARCHITECTURAL SPACES AS SUPPORT FOR KINETOTHERAPY</t>
    </r>
  </si>
  <si>
    <r>
      <rPr>
        <b/>
        <i/>
        <sz val="11"/>
        <color indexed="8"/>
        <rFont val="Calibri"/>
        <family val="2"/>
      </rPr>
      <t>A BRIEF INTRODUCTION TO COMMUNITY ARCHITECTURE CONCEPT
-from believing to reality-</t>
    </r>
    <r>
      <rPr>
        <b/>
        <sz val="11"/>
        <color indexed="8"/>
        <rFont val="Calibri"/>
        <family val="2"/>
      </rPr>
      <t xml:space="preserve">
</t>
    </r>
  </si>
  <si>
    <r>
      <t xml:space="preserve">Comunităţi sustenabile în contextul îmbătrânirii societăţii. Premize pentru arhitectură/ 
</t>
    </r>
    <r>
      <rPr>
        <b/>
        <i/>
        <sz val="11"/>
        <color indexed="8"/>
        <rFont val="Calibri"/>
        <family val="2"/>
      </rPr>
      <t>Sustainable communities in the context of the ageing society. Premises for architecture</t>
    </r>
  </si>
  <si>
    <r>
      <t xml:space="preserve">Locuinţă pentru două generaţii, destinul unui concept/ 
</t>
    </r>
    <r>
      <rPr>
        <b/>
        <i/>
        <sz val="11"/>
        <color indexed="8"/>
        <rFont val="Calibri"/>
        <family val="2"/>
      </rPr>
      <t>Dwelling for two generations, destiny of a concept</t>
    </r>
  </si>
  <si>
    <t>Imperfect health-
The medicalization of architecture</t>
  </si>
  <si>
    <r>
      <t xml:space="preserve">Upgrade în spaţiul public. Răspunsul arhitecturii la problemele comunităţii/ </t>
    </r>
    <r>
      <rPr>
        <b/>
        <i/>
        <sz val="11"/>
        <color indexed="8"/>
        <rFont val="Calibri"/>
        <family val="2"/>
      </rPr>
      <t xml:space="preserve">Upgrade in the public space. The response of architecture to the community issues. </t>
    </r>
  </si>
  <si>
    <r>
      <t xml:space="preserve">Upgrade vis-a-vis de Lipscani. Identitatea locală între valoare culturală şi valoare de utilizare/ 
</t>
    </r>
    <r>
      <rPr>
        <b/>
        <i/>
        <sz val="11"/>
        <color indexed="8"/>
        <rFont val="Calibri"/>
        <family val="2"/>
      </rPr>
      <t xml:space="preserve">Upgrade in Lipscani Area. The local identity between cultural value ans use value. </t>
    </r>
  </si>
  <si>
    <r>
      <t xml:space="preserve">CENTRUL ISTORIC AL BUCUREŞTIULUI ÎNTRE VALOAREA CULTURALĂ ŞI VALOAREA DE UTILIZARE/
</t>
    </r>
    <r>
      <rPr>
        <b/>
        <i/>
        <sz val="11"/>
        <color indexed="8"/>
        <rFont val="Calibri"/>
        <family val="2"/>
      </rPr>
      <t xml:space="preserve"> THE HISTORICAL CENTER OF BUCHAREST ; THE CULTURAL AND THE USAGE VALUE</t>
    </r>
    <r>
      <rPr>
        <b/>
        <sz val="11"/>
        <color indexed="8"/>
        <rFont val="Calibri"/>
        <family val="2"/>
      </rPr>
      <t xml:space="preserve">
</t>
    </r>
  </si>
  <si>
    <t xml:space="preserve">
 MUZEUL NAŢIONAL</t>
  </si>
  <si>
    <r>
      <t xml:space="preserve">ASPECTE COMUNITARE PRIVIND PROIECTAREA CENTRELOR PENTRU VÂRSTNICI
</t>
    </r>
    <r>
      <rPr>
        <sz val="12"/>
        <color indexed="8"/>
        <rFont val="Calibri"/>
        <family val="2"/>
      </rPr>
      <t>SUBCAPITOL; CAPITOLUL 2-SPAŢIU ARHITECTURAL</t>
    </r>
  </si>
  <si>
    <r>
      <rPr>
        <b/>
        <i/>
        <sz val="12"/>
        <color indexed="8"/>
        <rFont val="Calibri"/>
        <family val="2"/>
      </rPr>
      <t>PUBLIC SPACE AND COMMUNITY. COMMUNICATION, PARTICIPATION, EXPERIMENTATION</t>
    </r>
    <r>
      <rPr>
        <b/>
        <sz val="12"/>
        <color indexed="8"/>
        <rFont val="Calibri"/>
        <family val="2"/>
      </rPr>
      <t xml:space="preserve">
</t>
    </r>
    <r>
      <rPr>
        <sz val="12"/>
        <color indexed="8"/>
        <rFont val="Calibri"/>
        <family val="2"/>
      </rPr>
      <t>SUBCAPITOL, CAPITOL 2-ARCHITECTURE</t>
    </r>
  </si>
  <si>
    <r>
      <t xml:space="preserve">DESPRE CONSERVAREA ŞI REABILITAREA PATRIMONIULUI CONSTRUIT-DE LA ISTORIE LA SOLUŢII ŞI PROBLEME CONTEMPORANE
</t>
    </r>
    <r>
      <rPr>
        <sz val="12"/>
        <color indexed="8"/>
        <rFont val="Calibri"/>
        <family val="2"/>
      </rPr>
      <t>CAPITOL CARTE</t>
    </r>
  </si>
  <si>
    <r>
      <t xml:space="preserve">COMUNITĂȚI SUSTENABILE ÎN CONTEXTUL ÎMBĂTRÂNIRII SOCIETĂȚII. PREMIZE PENTRU ARHITECTURĂ/ 
</t>
    </r>
    <r>
      <rPr>
        <b/>
        <i/>
        <sz val="12"/>
        <color indexed="8"/>
        <rFont val="Calibri"/>
        <family val="2"/>
      </rPr>
      <t>Sustainable communities in the context of the ageing society. Premises for architecture</t>
    </r>
  </si>
  <si>
    <t>8
pp. 445-452</t>
  </si>
  <si>
    <t>8
pp. 677-684</t>
  </si>
  <si>
    <t>8
pp. 1177-1184</t>
  </si>
  <si>
    <r>
      <t xml:space="preserve">Reviewer:  
</t>
    </r>
    <r>
      <rPr>
        <b/>
        <u/>
        <sz val="11"/>
        <color indexed="8"/>
        <rFont val="Calibri"/>
        <family val="2"/>
        <scheme val="minor"/>
      </rPr>
      <t>Mihaela Zamfir (Grigorescu)</t>
    </r>
    <r>
      <rPr>
        <sz val="11"/>
        <color indexed="8"/>
        <rFont val="Calibri"/>
        <family val="2"/>
        <scheme val="minor"/>
      </rPr>
      <t xml:space="preserve">
</t>
    </r>
  </si>
  <si>
    <r>
      <rPr>
        <u/>
        <sz val="11"/>
        <color indexed="8"/>
        <rFont val="Calibri"/>
        <family val="2"/>
        <scheme val="minor"/>
      </rPr>
      <t xml:space="preserve">Publicație: </t>
    </r>
    <r>
      <rPr>
        <sz val="11"/>
        <color indexed="8"/>
        <rFont val="Calibri"/>
        <family val="2"/>
        <scheme val="minor"/>
      </rPr>
      <t xml:space="preserve">
</t>
    </r>
    <r>
      <rPr>
        <b/>
        <sz val="11"/>
        <color indexed="8"/>
        <rFont val="Calibri"/>
        <family val="2"/>
        <scheme val="minor"/>
      </rPr>
      <t>Argument nr.11</t>
    </r>
    <r>
      <rPr>
        <sz val="11"/>
        <color indexed="8"/>
        <rFont val="Calibri"/>
        <family val="2"/>
        <scheme val="minor"/>
      </rPr>
      <t xml:space="preserve">
Articol: 
</t>
    </r>
    <r>
      <rPr>
        <i/>
        <sz val="11"/>
        <color indexed="8"/>
        <rFont val="Calibri"/>
        <family val="2"/>
        <scheme val="minor"/>
      </rPr>
      <t>INHABITATION IN THE COMMON REALM. 
THREE PROPOSALS BY ABALOSLLOPIS ARCHITECTS</t>
    </r>
    <r>
      <rPr>
        <sz val="11"/>
        <color indexed="8"/>
        <rFont val="Calibri"/>
        <family val="2"/>
        <scheme val="minor"/>
      </rPr>
      <t xml:space="preserve">
</t>
    </r>
  </si>
  <si>
    <r>
      <rPr>
        <u/>
        <sz val="11"/>
        <color indexed="8"/>
        <rFont val="Calibri"/>
        <family val="2"/>
        <scheme val="minor"/>
      </rPr>
      <t xml:space="preserve">Publicație: </t>
    </r>
    <r>
      <rPr>
        <sz val="11"/>
        <color indexed="8"/>
        <rFont val="Calibri"/>
        <family val="2"/>
        <scheme val="minor"/>
      </rPr>
      <t xml:space="preserve">
</t>
    </r>
    <r>
      <rPr>
        <b/>
        <sz val="11"/>
        <color indexed="8"/>
        <rFont val="Calibri"/>
        <family val="2"/>
        <scheme val="minor"/>
      </rPr>
      <t>Argument nr.11</t>
    </r>
    <r>
      <rPr>
        <sz val="11"/>
        <color indexed="8"/>
        <rFont val="Calibri"/>
        <family val="2"/>
        <scheme val="minor"/>
      </rPr>
      <t xml:space="preserve">
Articol: 
</t>
    </r>
    <r>
      <rPr>
        <i/>
        <sz val="11"/>
        <color indexed="8"/>
        <rFont val="Calibri"/>
        <family val="2"/>
        <scheme val="minor"/>
      </rPr>
      <t>THE EQUATION OF THE HOUSE. HABITABLE ATMOSPHERES</t>
    </r>
  </si>
  <si>
    <r>
      <rPr>
        <u/>
        <sz val="11"/>
        <color indexed="8"/>
        <rFont val="Calibri"/>
        <family val="2"/>
        <scheme val="minor"/>
      </rPr>
      <t xml:space="preserve">Publicație: </t>
    </r>
    <r>
      <rPr>
        <sz val="11"/>
        <color indexed="8"/>
        <rFont val="Calibri"/>
        <family val="2"/>
        <scheme val="minor"/>
      </rPr>
      <t xml:space="preserve">
</t>
    </r>
    <r>
      <rPr>
        <b/>
        <sz val="11"/>
        <color indexed="8"/>
        <rFont val="Calibri"/>
        <family val="2"/>
        <scheme val="minor"/>
      </rPr>
      <t>Argument nr.11</t>
    </r>
    <r>
      <rPr>
        <sz val="11"/>
        <color indexed="8"/>
        <rFont val="Calibri"/>
        <family val="2"/>
        <scheme val="minor"/>
      </rPr>
      <t xml:space="preserve">
Articol: 
RECUPERAREA PRUDENTĂ A ORAȘULUI ÎN LOCUIREA COLECTIVĂ</t>
    </r>
  </si>
  <si>
    <r>
      <rPr>
        <u/>
        <sz val="11"/>
        <color indexed="8"/>
        <rFont val="Calibri"/>
        <family val="2"/>
        <scheme val="minor"/>
      </rPr>
      <t xml:space="preserve">Publicație: </t>
    </r>
    <r>
      <rPr>
        <sz val="11"/>
        <color indexed="8"/>
        <rFont val="Calibri"/>
        <family val="2"/>
        <scheme val="minor"/>
      </rPr>
      <t xml:space="preserve">
</t>
    </r>
    <r>
      <rPr>
        <b/>
        <sz val="11"/>
        <color indexed="8"/>
        <rFont val="Calibri"/>
        <family val="2"/>
        <scheme val="minor"/>
      </rPr>
      <t>Urbanism. Arhitectură. Construcții. Vol. 10. Nr.2</t>
    </r>
    <r>
      <rPr>
        <sz val="11"/>
        <color indexed="8"/>
        <rFont val="Calibri"/>
        <family val="2"/>
        <scheme val="minor"/>
      </rPr>
      <t xml:space="preserve">
Articol: 
</t>
    </r>
    <r>
      <rPr>
        <i/>
        <sz val="11"/>
        <color indexed="8"/>
        <rFont val="Calibri"/>
        <family val="2"/>
        <scheme val="minor"/>
      </rPr>
      <t>AN INVESTIGATION OF NURSING STAFF INPUT FOR THE CO-DESIGN OF AN OUTPATIENT DEPARTMENT</t>
    </r>
  </si>
  <si>
    <r>
      <rPr>
        <u/>
        <sz val="11"/>
        <color indexed="8"/>
        <rFont val="Calibri"/>
        <family val="2"/>
        <scheme val="minor"/>
      </rPr>
      <t xml:space="preserve">Publicație: </t>
    </r>
    <r>
      <rPr>
        <sz val="11"/>
        <color indexed="8"/>
        <rFont val="Calibri"/>
        <family val="2"/>
        <scheme val="minor"/>
      </rPr>
      <t xml:space="preserve">
</t>
    </r>
    <r>
      <rPr>
        <b/>
        <sz val="11"/>
        <color indexed="8"/>
        <rFont val="Calibri"/>
        <family val="2"/>
        <scheme val="minor"/>
      </rPr>
      <t xml:space="preserve">SPAŢII UITATE – SPAŢII PIERDUTE – SPAŢII RECUPERATE / </t>
    </r>
    <r>
      <rPr>
        <sz val="11"/>
        <color indexed="8"/>
        <rFont val="Calibri"/>
        <family val="2"/>
        <scheme val="minor"/>
      </rPr>
      <t xml:space="preserve">
</t>
    </r>
    <r>
      <rPr>
        <u/>
        <sz val="11"/>
        <color indexed="8"/>
        <rFont val="Calibri"/>
        <family val="2"/>
        <scheme val="minor"/>
      </rPr>
      <t xml:space="preserve">Articol: </t>
    </r>
    <r>
      <rPr>
        <sz val="11"/>
        <color indexed="8"/>
        <rFont val="Calibri"/>
        <family val="2"/>
        <scheme val="minor"/>
      </rPr>
      <t xml:space="preserve">
DESPRE UN SPAȚIU AL LOCUINȚEI  PIERDUT, UITAT,  RECUPERAT: CAMERA DE BAIE</t>
    </r>
  </si>
  <si>
    <r>
      <rPr>
        <u/>
        <sz val="11"/>
        <color indexed="8"/>
        <rFont val="Calibri"/>
        <family val="2"/>
        <scheme val="minor"/>
      </rPr>
      <t xml:space="preserve">Publicație: </t>
    </r>
    <r>
      <rPr>
        <sz val="11"/>
        <color indexed="8"/>
        <rFont val="Calibri"/>
        <family val="2"/>
        <scheme val="minor"/>
      </rPr>
      <t xml:space="preserve">
</t>
    </r>
    <r>
      <rPr>
        <b/>
        <sz val="11"/>
        <color indexed="8"/>
        <rFont val="Calibri"/>
        <family val="2"/>
        <scheme val="minor"/>
      </rPr>
      <t xml:space="preserve">SPAŢII UITATE – SPAŢII PIERDUTE – SPAŢII RECUPERATE / </t>
    </r>
    <r>
      <rPr>
        <sz val="11"/>
        <color indexed="8"/>
        <rFont val="Calibri"/>
        <family val="2"/>
        <scheme val="minor"/>
      </rPr>
      <t xml:space="preserve">
</t>
    </r>
    <r>
      <rPr>
        <u/>
        <sz val="11"/>
        <color indexed="8"/>
        <rFont val="Calibri"/>
        <family val="2"/>
        <scheme val="minor"/>
      </rPr>
      <t xml:space="preserve">Articol: </t>
    </r>
    <r>
      <rPr>
        <sz val="11"/>
        <color indexed="8"/>
        <rFont val="Calibri"/>
        <family val="2"/>
        <scheme val="minor"/>
      </rPr>
      <t xml:space="preserve">
Învățând prin joacă
Recuperarea spațiilor exterioare anexate unităților de învățământ
</t>
    </r>
  </si>
  <si>
    <r>
      <rPr>
        <u/>
        <sz val="11"/>
        <color indexed="8"/>
        <rFont val="Calibri"/>
        <family val="2"/>
        <scheme val="minor"/>
      </rPr>
      <t xml:space="preserve">Publicație: </t>
    </r>
    <r>
      <rPr>
        <sz val="11"/>
        <color indexed="8"/>
        <rFont val="Calibri"/>
        <family val="2"/>
        <scheme val="minor"/>
      </rPr>
      <t xml:space="preserve">
</t>
    </r>
    <r>
      <rPr>
        <b/>
        <sz val="11"/>
        <color indexed="8"/>
        <rFont val="Calibri"/>
        <family val="2"/>
        <scheme val="minor"/>
      </rPr>
      <t>Argument nr.10</t>
    </r>
    <r>
      <rPr>
        <sz val="11"/>
        <color indexed="8"/>
        <rFont val="Calibri"/>
        <family val="2"/>
        <scheme val="minor"/>
      </rPr>
      <t xml:space="preserve">
</t>
    </r>
    <r>
      <rPr>
        <u/>
        <sz val="11"/>
        <color indexed="8"/>
        <rFont val="Calibri"/>
        <family val="2"/>
        <scheme val="minor"/>
      </rPr>
      <t xml:space="preserve">Articol: </t>
    </r>
    <r>
      <rPr>
        <sz val="11"/>
        <color indexed="8"/>
        <rFont val="Calibri"/>
        <family val="2"/>
        <scheme val="minor"/>
      </rPr>
      <t xml:space="preserve">
La pas pe Podul Mogoșoaiei. Propunere traseu cultural</t>
    </r>
  </si>
  <si>
    <r>
      <rPr>
        <u/>
        <sz val="11"/>
        <color indexed="8"/>
        <rFont val="Calibri"/>
        <family val="2"/>
        <scheme val="minor"/>
      </rPr>
      <t xml:space="preserve">Articol: </t>
    </r>
    <r>
      <rPr>
        <sz val="11"/>
        <color indexed="8"/>
        <rFont val="Calibri"/>
        <family val="2"/>
        <scheme val="minor"/>
      </rPr>
      <t xml:space="preserve">
</t>
    </r>
    <r>
      <rPr>
        <b/>
        <sz val="11"/>
        <color indexed="8"/>
        <rFont val="Calibri"/>
        <family val="2"/>
        <scheme val="minor"/>
      </rPr>
      <t>DIPLOMELE LA ARHITECTURĂ- UN MODEL SAU UN CONCURS: DE LA CRITICĂ LA ARHITECTURĂ- REZULTATE ȘI SINTEZE ÎN DESIGNUL ARHITECTURAL</t>
    </r>
  </si>
  <si>
    <r>
      <rPr>
        <u/>
        <sz val="11"/>
        <color indexed="8"/>
        <rFont val="Calibri"/>
        <family val="2"/>
        <scheme val="minor"/>
      </rPr>
      <t xml:space="preserve">Articol: </t>
    </r>
    <r>
      <rPr>
        <sz val="11"/>
        <color indexed="8"/>
        <rFont val="Calibri"/>
        <family val="2"/>
        <scheme val="minor"/>
      </rPr>
      <t xml:space="preserve">
</t>
    </r>
    <r>
      <rPr>
        <b/>
        <sz val="11"/>
        <color indexed="8"/>
        <rFont val="Calibri"/>
        <family val="2"/>
        <scheme val="minor"/>
      </rPr>
      <t xml:space="preserve">O ARHITECTURĂ ATIPICĂ. Studiu de caz secvențierea spațială în centrele de terapie pentru copii cu tulburări de spectru autist </t>
    </r>
  </si>
  <si>
    <r>
      <t xml:space="preserve">Coeditor
</t>
    </r>
    <r>
      <rPr>
        <b/>
        <u/>
        <sz val="11"/>
        <color indexed="8"/>
        <rFont val="Calibri"/>
        <family val="2"/>
        <scheme val="minor"/>
      </rPr>
      <t xml:space="preserve"> Mihaela Zamfir (Grigorescu)</t>
    </r>
  </si>
  <si>
    <r>
      <rPr>
        <u/>
        <sz val="11"/>
        <color indexed="8"/>
        <rFont val="Calibri"/>
        <family val="2"/>
        <scheme val="minor"/>
      </rPr>
      <t>Carte:</t>
    </r>
    <r>
      <rPr>
        <sz val="11"/>
        <color indexed="8"/>
        <rFont val="Calibri"/>
        <family val="2"/>
        <scheme val="minor"/>
      </rPr>
      <t xml:space="preserve">
</t>
    </r>
    <r>
      <rPr>
        <b/>
        <sz val="11"/>
        <color indexed="8"/>
        <rFont val="Calibri"/>
        <family val="2"/>
        <scheme val="minor"/>
      </rPr>
      <t>Proceedings Book EURAU 2016</t>
    </r>
  </si>
  <si>
    <r>
      <t xml:space="preserve"> Coeditor:
Beatrice-Gabriela JÖGER,  Daniel COMŞA, Elena Codina DUŞOIU,  Françoise PAMFIL, Andra PANAIT, Marina MIHĂILĂ,  Daniel ARMENCIU, Raluca BOROŞ, Oana DIACONESCU,</t>
    </r>
    <r>
      <rPr>
        <b/>
        <sz val="11"/>
        <color indexed="8"/>
        <rFont val="Calibri"/>
        <family val="2"/>
        <scheme val="minor"/>
      </rPr>
      <t xml:space="preserve"> 
</t>
    </r>
    <r>
      <rPr>
        <b/>
        <u/>
        <sz val="11"/>
        <color indexed="8"/>
        <rFont val="Calibri"/>
        <family val="2"/>
        <scheme val="minor"/>
      </rPr>
      <t>Mihaela Zamfir (Grigorescu)</t>
    </r>
  </si>
  <si>
    <r>
      <rPr>
        <u/>
        <sz val="11"/>
        <color indexed="8"/>
        <rFont val="Calibri"/>
        <family val="2"/>
        <scheme val="minor"/>
      </rPr>
      <t>Carte:</t>
    </r>
    <r>
      <rPr>
        <sz val="11"/>
        <color indexed="8"/>
        <rFont val="Calibri"/>
        <family val="2"/>
        <scheme val="minor"/>
      </rPr>
      <t xml:space="preserve">
</t>
    </r>
    <r>
      <rPr>
        <b/>
        <sz val="11"/>
        <color indexed="8"/>
        <rFont val="Calibri"/>
        <family val="2"/>
        <scheme val="minor"/>
      </rPr>
      <t>Proceedings Book  ICAR 2015</t>
    </r>
  </si>
  <si>
    <r>
      <rPr>
        <u/>
        <sz val="11"/>
        <color indexed="8"/>
        <rFont val="Calibri"/>
        <family val="2"/>
        <scheme val="minor"/>
      </rPr>
      <t>Carte:</t>
    </r>
    <r>
      <rPr>
        <sz val="11"/>
        <color indexed="8"/>
        <rFont val="Calibri"/>
        <family val="2"/>
        <scheme val="minor"/>
      </rPr>
      <t xml:space="preserve">
</t>
    </r>
    <r>
      <rPr>
        <b/>
        <sz val="11"/>
        <color indexed="8"/>
        <rFont val="Calibri"/>
        <family val="2"/>
        <scheme val="minor"/>
      </rPr>
      <t xml:space="preserve"> “Space. Art. Architecture”</t>
    </r>
  </si>
  <si>
    <r>
      <rPr>
        <u/>
        <sz val="11"/>
        <rFont val="Calibri"/>
        <family val="2"/>
        <scheme val="minor"/>
      </rPr>
      <t>Carte:</t>
    </r>
    <r>
      <rPr>
        <sz val="11"/>
        <rFont val="Calibri"/>
        <family val="2"/>
        <scheme val="minor"/>
      </rPr>
      <t xml:space="preserve">
</t>
    </r>
    <r>
      <rPr>
        <b/>
        <sz val="11"/>
        <rFont val="Calibri"/>
        <family val="2"/>
        <scheme val="minor"/>
      </rPr>
      <t xml:space="preserve"> “Urban Space – Architectural Space – Interior Space” </t>
    </r>
  </si>
  <si>
    <t>THE IMPACT OF ARCHITECTURE ON MENTAL HEALTH IN NURSING HOMES_
3 CASE STUDIES</t>
  </si>
  <si>
    <t>IMPACT OF BUILT ENVIRONMENT
 ON MANAGEMENT OF FRAILTY IN PATIENTS WITH NEUROCOGNITIVE DISORDERS</t>
  </si>
  <si>
    <r>
      <t xml:space="preserve">MEDII CONSTRUITE ACTIVATOARE PENTRU PERSOANE CU DEMENȚĂ /
</t>
    </r>
    <r>
      <rPr>
        <b/>
        <i/>
        <sz val="11"/>
        <color indexed="8"/>
        <rFont val="Calibri"/>
        <family val="2"/>
      </rPr>
      <t>ENABLING ENVIRONMENTS FOR PEOPLE WITH DEMENTIA</t>
    </r>
  </si>
  <si>
    <r>
      <t xml:space="preserve">ARHITECTURA ORAŞELOR VIITORULUI, ARHITECTURĂ PENTRU O ÎMBĂTRÂNIRE ACTIVĂ ŞI SĂNĂTOASĂ /
</t>
    </r>
    <r>
      <rPr>
        <b/>
        <i/>
        <sz val="11"/>
        <color theme="1"/>
        <rFont val="Calibri"/>
        <family val="2"/>
        <scheme val="minor"/>
      </rPr>
      <t xml:space="preserve">FUTURE CITIES’ ARCHITECTURE, ARCHITECTURE FOR ACTIVE AND HEALTHY AGEING
</t>
    </r>
  </si>
  <si>
    <t>MENTAL HEALTH, 
A PRIORITY ON THE PUBLIC AGENDA!</t>
  </si>
  <si>
    <t xml:space="preserve">PROIECTUL SENSE-GARDEN – NOUTĂȚI </t>
  </si>
  <si>
    <t xml:space="preserve">KOBE, JAPONIA- 
ORAȘUL CELOR 1000 DE CĂI </t>
  </si>
  <si>
    <r>
      <t xml:space="preserve"> ARHITECTURA CA SUPORT PENTRU O ÎMBĂTRÂNIRE ACTIVĂ ȘI SĂNĂTOASĂ ÎN COMUNITATE /
</t>
    </r>
    <r>
      <rPr>
        <b/>
        <i/>
        <sz val="11"/>
        <color theme="1"/>
        <rFont val="Calibri"/>
        <family val="2"/>
        <scheme val="minor"/>
      </rPr>
      <t xml:space="preserve">ARCHITECTURE AS SUPPORT FOR ACTIVE AND HEALTHY AGEING IN COMMUNITY
</t>
    </r>
  </si>
  <si>
    <r>
      <t xml:space="preserve">GÂNDIND CURTEA CĂMINULUI CA GRĂDINĂ TERAPEUTICĂ PENTRU VÂRSTNICI CU DEMENȚĂ. PRINCIPII INTERDISCIPLINARE DE DESIGN /
</t>
    </r>
    <r>
      <rPr>
        <b/>
        <i/>
        <sz val="11"/>
        <color theme="1"/>
        <rFont val="Calibri"/>
        <family val="2"/>
        <scheme val="minor"/>
      </rPr>
      <t xml:space="preserve">THINKING THE NURSING HOME OUTDOOR SPACE AS THERAPEUTICAL GARDEN FOR ELDERLY WITH DEMENTIA. INTERDISCIPLINARY DESIGN PRINCIPLES
</t>
    </r>
  </si>
  <si>
    <t>INOVAȚIE ÎN DEMENȚĂ ÎN REGIUNEA DANUBIANĂ. 1 AN DE COMUNICARE ÎN CADRUL PROIECTULUI INDEED_DANUBE INTERREG</t>
  </si>
  <si>
    <r>
      <t xml:space="preserve"> DE LA MEDICINA FAMILIEI LA ARHITECTURA FAMILIEI ÎNTR-O ABORDARE INTERDISCIPLINARĂ. ARHITECTURĂ PRIETENOASĂ CU VÂRSTA /
</t>
    </r>
    <r>
      <rPr>
        <b/>
        <i/>
        <sz val="11"/>
        <color indexed="8"/>
        <rFont val="Calibri"/>
        <family val="2"/>
      </rPr>
      <t xml:space="preserve">FROM FAMILY MEDICINE TO FAMILY ARCHITECTURE IN AN INTERDISCIPLINARY APPROACH. AGE-FRIENDLY ARCHITECTURE
</t>
    </r>
  </si>
  <si>
    <r>
      <t xml:space="preserve"> INOVAȚIE ÎN DEMENȚĂ ÎN REGIUNEA DANUBIANĂ. PROIECTUL INDEED, ACTIVITĂȚI DE COMUNICARE, 
PRIMELE 6 LUNI /
</t>
    </r>
    <r>
      <rPr>
        <b/>
        <i/>
        <sz val="11"/>
        <color indexed="8"/>
        <rFont val="Calibri"/>
        <family val="2"/>
      </rPr>
      <t>INNOVATION IN DEMENTIA IN THE DANUBE REGION. INDEED PROJECT, COMMUNICATION ACTIVITIES,  
FIRST 6 MONTHS</t>
    </r>
    <r>
      <rPr>
        <b/>
        <sz val="11"/>
        <color indexed="8"/>
        <rFont val="Calibri"/>
        <family val="2"/>
      </rPr>
      <t xml:space="preserve">
</t>
    </r>
  </si>
  <si>
    <r>
      <t xml:space="preserve">ARHITECTURĂ DEMENTIA-FRIENDLY. PRINCIPII, INSTRUMENTE, PARTICULARITĂȚI /
</t>
    </r>
    <r>
      <rPr>
        <b/>
        <i/>
        <sz val="11"/>
        <color indexed="8"/>
        <rFont val="Calibri"/>
        <family val="2"/>
      </rPr>
      <t xml:space="preserve">DEMENTIA-FRIENDLY ARCHITECTURE. PRINCIPLES, TOOLS, PARTICULARITIES
</t>
    </r>
  </si>
  <si>
    <r>
      <t xml:space="preserve"> GRĂDINA JAPONEZĂ /
</t>
    </r>
    <r>
      <rPr>
        <b/>
        <i/>
        <sz val="11"/>
        <color indexed="8"/>
        <rFont val="Calibri"/>
        <family val="2"/>
      </rPr>
      <t xml:space="preserve"> THE JAPANESE GARDEN</t>
    </r>
  </si>
  <si>
    <r>
      <t xml:space="preserve">BENEFICIILE ACTIVITĂȚI FIZICE ȘI EXERCIȚIILOR DE KINETOTERAPIE LA VÂRSTNICUL CU 
TULBURĂRI NEUROCOGNITIVE. IMPORTANȚA SPAȚIULUI /
</t>
    </r>
    <r>
      <rPr>
        <b/>
        <i/>
        <sz val="11"/>
        <color indexed="8"/>
        <rFont val="Calibri"/>
        <family val="2"/>
      </rPr>
      <t>BENEFITS OF PHYSICAL ACTIVITY IN THE ELDERLY AND WITH NEUROCOGNITIVE DISORDERS.
THE IMPORTANCE OF SPACE</t>
    </r>
    <r>
      <rPr>
        <b/>
        <sz val="11"/>
        <color indexed="8"/>
        <rFont val="Calibri"/>
        <family val="2"/>
      </rPr>
      <t xml:space="preserve">
</t>
    </r>
  </si>
  <si>
    <r>
      <t xml:space="preserve">ANTRENAREA ABILITĂȚII DE PERCEPȚIE SPAȚIALĂ LA PERSOANA VÂRSTNICĂ CU DEFICIT COGNITIV /
</t>
    </r>
    <r>
      <rPr>
        <b/>
        <i/>
        <sz val="11"/>
        <color indexed="8"/>
        <rFont val="Calibri"/>
        <family val="2"/>
      </rPr>
      <t>TRAINING SKILLS FOR SPATIAL PERCEPTION OF ELDERLY WITH COGNITIVE IMPAIRMENT</t>
    </r>
    <r>
      <rPr>
        <b/>
        <sz val="11"/>
        <color indexed="8"/>
        <rFont val="Calibri"/>
        <family val="2"/>
      </rPr>
      <t xml:space="preserve">
</t>
    </r>
  </si>
  <si>
    <r>
      <t xml:space="preserve">MEDIUL CONSTRUIT: SUPORT ȘI CADRU PENTRU PROCESUL DE INGRIJIRE A PACIENȚILOR CU
TULBURARI NEURCOGNITIVE /
</t>
    </r>
    <r>
      <rPr>
        <b/>
        <i/>
        <sz val="11"/>
        <color indexed="8"/>
        <rFont val="Calibri"/>
        <family val="2"/>
      </rPr>
      <t xml:space="preserve">BUILT ENVIRONMENT: SUPPORT AND FRAMEWORK FOR THE CARE PROCESS OF PATIENTS
WITH NEUROCOGNITIVE DISORDERS
</t>
    </r>
  </si>
  <si>
    <r>
      <t xml:space="preserve">VENEȚIA PRIN OCHII ARHITECTULUI. VENEZIA PEDESTRĂ, VENEZIA ACCESIBILĂ? /
</t>
    </r>
    <r>
      <rPr>
        <b/>
        <i/>
        <sz val="11"/>
        <color indexed="8"/>
        <rFont val="Calibri"/>
        <family val="2"/>
      </rPr>
      <t>VENICE THROUGH THE ARCHITECT’S EYES. PEDESTRIAN VENICE, ACCESSIBLE VENICE?</t>
    </r>
    <r>
      <rPr>
        <b/>
        <sz val="11"/>
        <color indexed="8"/>
        <rFont val="Calibri"/>
        <family val="2"/>
      </rPr>
      <t xml:space="preserve">
</t>
    </r>
  </si>
  <si>
    <r>
      <t xml:space="preserve"> DE LA ORAȘ LA OBIECTUL DE ARHITECTURĂ CA SUPORT PENTRU O ÎMBĂTRÂNIRE ACTIVĂ ȘI SĂNĂTOASĂ. IMPORTANȚA ACTIVITĂȚII FIZICE /
</t>
    </r>
    <r>
      <rPr>
        <b/>
        <i/>
        <sz val="11"/>
        <color indexed="8"/>
        <rFont val="Calibri"/>
        <family val="2"/>
      </rPr>
      <t xml:space="preserve">FROM THE CITY SCALE TO THE ARCHITECTURAL OBJECT AS SUPPORT FOR ACTIVE AND HEALTHY AGEING. THE IMPORTANCE OF PHYSICAL ACTIVITY
</t>
    </r>
  </si>
  <si>
    <r>
      <t xml:space="preserve">DESPRE IMPORTANȚA KINETOTERAPIEI ÎN ABORDAREA PACIENTULUI CU SCLEROZĂ MULTIPLĂ. CUM DESIGN-UL SPAȚIULUI CONTRIBUIE LA CREȘTEREA EFECTULUI EXERCIȚIILOR DE KINETOTERAPIE /
</t>
    </r>
    <r>
      <rPr>
        <b/>
        <i/>
        <sz val="11"/>
        <color indexed="8"/>
        <rFont val="Calibri"/>
        <family val="2"/>
      </rPr>
      <t xml:space="preserve">ABOUT THE IMPORTANCE OF KINETOTHERAPY IN THE APPROACH OF THE PATIENT WITH MULTIPLE SCLEROSIS. HOW SPACE’S DESIGN CONTRIBUTES TO THE INCREASE OF THE EFFECTS OF KINETOTHERAPY EXERCISES
</t>
    </r>
  </si>
  <si>
    <r>
      <t xml:space="preserve">SPAȚIUL PENTRU TERAPIA PRIN REAMINTIRE ȘI STIMULAREA MULTISENZORIALĂ ÎN SENSE-GARDEN /
</t>
    </r>
    <r>
      <rPr>
        <b/>
        <i/>
        <sz val="11"/>
        <color indexed="8"/>
        <rFont val="Calibri"/>
        <family val="2"/>
      </rPr>
      <t>SPACE IN REMINISCENCE THERAPY AND MULTISENSORY STIMULATION IN SENSE-GARDEN</t>
    </r>
    <r>
      <rPr>
        <b/>
        <sz val="11"/>
        <color indexed="8"/>
        <rFont val="Calibri"/>
        <family val="2"/>
      </rPr>
      <t xml:space="preserve">
</t>
    </r>
  </si>
  <si>
    <r>
      <t xml:space="preserve">IMPORTANȚA MEDIULUI CONSTRUIT CA SUPORT ÎN PREVENȚIA FRAGILITĂȚII VÂRSTNICULUI INSTITUȚIONALIZAT-5 STUDII DE CAZ /
</t>
    </r>
    <r>
      <rPr>
        <b/>
        <i/>
        <sz val="11"/>
        <color indexed="8"/>
        <rFont val="Calibri"/>
        <family val="2"/>
      </rPr>
      <t xml:space="preserve">THE IMPORTANCE OF THE BUILT ENVIRONMENT AS SUPPORT IN PREVENTION OF FRAILTY OF INSTITUTIONALIZED ELDERLY- 5 CASE STUDIES </t>
    </r>
    <r>
      <rPr>
        <b/>
        <sz val="11"/>
        <color indexed="8"/>
        <rFont val="Calibri"/>
        <family val="2"/>
      </rPr>
      <t xml:space="preserve">
</t>
    </r>
  </si>
  <si>
    <r>
      <t xml:space="preserve"> IMPORTANȚA PROGRAMELOR DE KINETOTERAPIE DESTINATE VÂRSTNICULUI CU BOALĂ ALZHEIMER CU ACCENT PE UN DESIGN TERAPEUTIC SPECIFIC / 
</t>
    </r>
    <r>
      <rPr>
        <b/>
        <i/>
        <sz val="11"/>
        <color indexed="8"/>
        <rFont val="Calibri"/>
        <family val="2"/>
      </rPr>
      <t>THE IMPORTANCE OF KINETOTHERAPY PROGRAMS FOR ELDERLY WITH ALZHEIMER DISEASE WITH EMPHASIS ON SPECIFIC THERAPEUTIC DESIGN</t>
    </r>
    <r>
      <rPr>
        <b/>
        <sz val="11"/>
        <color indexed="8"/>
        <rFont val="Calibri"/>
        <family val="2"/>
      </rPr>
      <t xml:space="preserve">
</t>
    </r>
  </si>
  <si>
    <r>
      <t xml:space="preserve">SPAȚIUL DESTINAT TERAPIEI PRIN REAMINTIRE / 
</t>
    </r>
    <r>
      <rPr>
        <b/>
        <i/>
        <sz val="11"/>
        <color indexed="8"/>
        <rFont val="Calibri"/>
        <family val="2"/>
      </rPr>
      <t>SPACE DESIGNED FOR REMINISCENCE THERAPY</t>
    </r>
  </si>
  <si>
    <r>
      <t xml:space="preserve">STIMULAREA MULTISENZORIALĂ PENTRU PERSOANELE CU TULBURĂRI NEUROCOGNITIVE/
</t>
    </r>
    <r>
      <rPr>
        <b/>
        <i/>
        <sz val="11"/>
        <color indexed="8"/>
        <rFont val="Calibri"/>
        <family val="2"/>
      </rPr>
      <t>MULTISENSORY STIMULATION FOR PEOPLE WITH NEUROCOGNITIVE DISORDERS</t>
    </r>
    <r>
      <rPr>
        <b/>
        <sz val="11"/>
        <color indexed="8"/>
        <rFont val="Calibri"/>
        <family val="2"/>
      </rPr>
      <t xml:space="preserve">
</t>
    </r>
  </si>
  <si>
    <r>
      <t xml:space="preserve">PERCEPȚIA SPAȚIULUI LA PACIENȚII CU TULBURĂRI NEUROCOGNITIVE/
</t>
    </r>
    <r>
      <rPr>
        <b/>
        <i/>
        <sz val="11"/>
        <color indexed="8"/>
        <rFont val="Calibri"/>
        <family val="2"/>
      </rPr>
      <t>SPACE PERCEPTION IN PATIENTS WITH NEUROCOGNITIVE DISORDERS</t>
    </r>
    <r>
      <rPr>
        <b/>
        <sz val="11"/>
        <color indexed="8"/>
        <rFont val="Calibri"/>
        <family val="2"/>
      </rPr>
      <t xml:space="preserve">
</t>
    </r>
  </si>
  <si>
    <r>
      <t xml:space="preserve">SENSE-GARDEN – 
MIȘCARE SPRE MAI BINE /
</t>
    </r>
    <r>
      <rPr>
        <b/>
        <i/>
        <sz val="11"/>
        <color indexed="8"/>
        <rFont val="Calibri"/>
        <family val="2"/>
      </rPr>
      <t>SENSE-GARDEN – MOVE TO IMPROVE</t>
    </r>
    <r>
      <rPr>
        <b/>
        <sz val="11"/>
        <color indexed="8"/>
        <rFont val="Calibri"/>
        <family val="2"/>
      </rPr>
      <t xml:space="preserve">
</t>
    </r>
  </si>
  <si>
    <r>
      <t xml:space="preserve">CERCETARE ȘI DEZVOLTARE CENTRATE PE PERSOANA CU TULBURARE NEUROCOGNITIVE MAJORĂ/
</t>
    </r>
    <r>
      <rPr>
        <b/>
        <i/>
        <sz val="11"/>
        <color indexed="8"/>
        <rFont val="Calibri"/>
        <family val="2"/>
      </rPr>
      <t>PEOPLE WITH MAJOR NEUROCOGNITIVE DISORDER - CENTRED DESIGN AND DEVELOPMENT</t>
    </r>
    <r>
      <rPr>
        <b/>
        <sz val="11"/>
        <color indexed="8"/>
        <rFont val="Calibri"/>
        <family val="2"/>
      </rPr>
      <t xml:space="preserve">
</t>
    </r>
  </si>
  <si>
    <r>
      <t xml:space="preserve">MEDIU </t>
    </r>
    <r>
      <rPr>
        <b/>
        <i/>
        <sz val="11"/>
        <color indexed="8"/>
        <rFont val="Calibri"/>
        <family val="2"/>
      </rPr>
      <t>DEMENTIA-FRIENDLY</t>
    </r>
    <r>
      <rPr>
        <b/>
        <sz val="11"/>
        <color indexed="8"/>
        <rFont val="Calibri"/>
        <family val="2"/>
      </rPr>
      <t xml:space="preserve">. 
DE LA ARHITECTURĂ LA 
COMUNITATE ȘI INVERS
</t>
    </r>
  </si>
  <si>
    <r>
      <t xml:space="preserve">SPAȚIUL TERAPEUTIC DE REABILITARE MEDICALĂ PENTRU PACIENTUL VÂRSTNIC CU DEPRESIE /
</t>
    </r>
    <r>
      <rPr>
        <b/>
        <i/>
        <sz val="11"/>
        <color indexed="8"/>
        <rFont val="Calibri"/>
        <family val="2"/>
      </rPr>
      <t xml:space="preserve">THERAPEUTIC SPACE IN MEDICAL REHABILITATION FOR ELDERLY PATIENT WITH DEPRESSION </t>
    </r>
    <r>
      <rPr>
        <b/>
        <sz val="11"/>
        <color indexed="8"/>
        <rFont val="Calibri"/>
        <family val="2"/>
      </rPr>
      <t xml:space="preserve">
</t>
    </r>
  </si>
  <si>
    <r>
      <t xml:space="preserve">NEUROFIZIOLOGIA PERCEPȚIEI SPAȚIALE LA PERSOANELE VÂRSTNICE CU AFECTARE COGNITIVĂ /
</t>
    </r>
    <r>
      <rPr>
        <b/>
        <i/>
        <sz val="11"/>
        <color indexed="8"/>
        <rFont val="Calibri"/>
        <family val="2"/>
      </rPr>
      <t>NEUROPHYSIOLOGY OF SPATIAL PERCEPTION IN OLDER PERSONS WITH COGNITIVE IMPAIRMENT</t>
    </r>
    <r>
      <rPr>
        <b/>
        <sz val="11"/>
        <color indexed="8"/>
        <rFont val="Calibri"/>
        <family val="2"/>
      </rPr>
      <t xml:space="preserve">
</t>
    </r>
  </si>
  <si>
    <r>
      <t xml:space="preserve">INSTRUMENTE ARHITECTURALE ÎN COMBATEREA DEPRESIEI LA VÂRSTNICUL CU AFECTARE COGNITIVĂ. DE LA LOCUINȚĂ LA SPAȚIUL PUBLIC /
</t>
    </r>
    <r>
      <rPr>
        <b/>
        <i/>
        <sz val="11"/>
        <color indexed="8"/>
        <rFont val="Calibri"/>
        <family val="2"/>
      </rPr>
      <t>ARCHITECTURAL TOOLS IN COMBATING DEPRESSION IN THE ELDERLY WITH COGNITIVE IMPAIRMENT. FROM DWELLING TO PUBLIC SPACE</t>
    </r>
    <r>
      <rPr>
        <b/>
        <sz val="11"/>
        <color indexed="8"/>
        <rFont val="Calibri"/>
        <family val="2"/>
      </rPr>
      <t xml:space="preserve">
</t>
    </r>
  </si>
  <si>
    <r>
      <t xml:space="preserve">KINETOTERAPIE PENTRU PERSOANA VÂRSTNICĂ CU DEMENȚĂ ȘI IMPORTANȚA SPAȚIULUI ÎN COMBATEREA DEPRESIEI PRIN MIȘCARE /
</t>
    </r>
    <r>
      <rPr>
        <b/>
        <i/>
        <sz val="11"/>
        <color indexed="8"/>
        <rFont val="Calibri"/>
        <family val="2"/>
      </rPr>
      <t>KINETOTHERAPY FOR THE ELDERLY WITH DEMENTIA AND THE IMPORTANCE OF SPACE IN DEPRESSION MANAGEMENT BY MOVEMENT</t>
    </r>
    <r>
      <rPr>
        <b/>
        <sz val="11"/>
        <color indexed="8"/>
        <rFont val="Calibri"/>
        <family val="2"/>
      </rPr>
      <t xml:space="preserve">
</t>
    </r>
  </si>
  <si>
    <r>
      <t xml:space="preserve">TERAPIA PRIN REAMINTIRE PENTRU PERSOANELE CU DEMENȚĂ /
</t>
    </r>
    <r>
      <rPr>
        <b/>
        <i/>
        <sz val="11"/>
        <color indexed="8"/>
        <rFont val="Calibri"/>
        <family val="2"/>
      </rPr>
      <t>REMINISCENCE THERAPY FOR PEOPLE WITH DEMENTIA</t>
    </r>
    <r>
      <rPr>
        <b/>
        <sz val="11"/>
        <color indexed="8"/>
        <rFont val="Calibri"/>
        <family val="2"/>
      </rPr>
      <t xml:space="preserve">
</t>
    </r>
  </si>
  <si>
    <r>
      <t xml:space="preserve">STIMULAREA MULTISENZORIALĂ A PERSOANEI CU DEFICIT COGNITIV /
</t>
    </r>
    <r>
      <rPr>
        <b/>
        <i/>
        <sz val="11"/>
        <color indexed="8"/>
        <rFont val="Calibri"/>
        <family val="2"/>
      </rPr>
      <t>MULTISENSORY STIMULATION OF THE PERSON WITH COGNITIVE DEFICIT</t>
    </r>
    <r>
      <rPr>
        <b/>
        <sz val="11"/>
        <color indexed="8"/>
        <rFont val="Calibri"/>
        <family val="2"/>
      </rPr>
      <t xml:space="preserve">
</t>
    </r>
  </si>
  <si>
    <r>
      <t xml:space="preserve">FUNCȚIILE SPAȚIULUI DESTINAT TERAPIEI PRIN REMINISCENȚĂ ȘI STIMULARE MULTISENZORIALĂ /
</t>
    </r>
    <r>
      <rPr>
        <b/>
        <i/>
        <sz val="11"/>
        <color indexed="8"/>
        <rFont val="Calibri"/>
        <family val="2"/>
      </rPr>
      <t>THE FUNCTIONS OF THE SPACE DESIGNED FOR REMINISCENCE THERAPY AND MULTISENSORY STIMULATION</t>
    </r>
    <r>
      <rPr>
        <b/>
        <sz val="11"/>
        <color indexed="8"/>
        <rFont val="Calibri"/>
        <family val="2"/>
      </rPr>
      <t xml:space="preserve">
</t>
    </r>
  </si>
  <si>
    <r>
      <t xml:space="preserve">CONCEPTUL SENSE-GARDEN / 
</t>
    </r>
    <r>
      <rPr>
        <b/>
        <i/>
        <sz val="11"/>
        <color indexed="8"/>
        <rFont val="Calibri"/>
        <family val="2"/>
      </rPr>
      <t>SENSE-GARDEN - THE CONCEPT</t>
    </r>
  </si>
  <si>
    <r>
      <t xml:space="preserve"> ANTRENAMENT FIZIC ÎN SENSE-GARDEN / 
</t>
    </r>
    <r>
      <rPr>
        <b/>
        <i/>
        <sz val="11"/>
        <color indexed="8"/>
        <rFont val="Calibri"/>
        <family val="2"/>
      </rPr>
      <t>PHYSICAL TRAINING IN SENSE-GARDEN</t>
    </r>
  </si>
  <si>
    <r>
      <t xml:space="preserve">PROIECTUL ACTIVE AND ASSISTED LIVING SENSE-GARDEN – 
CERCETARE ȘI DEZVOLTARE CENTRATE PE PERSOANA CU DEMENȚĂ /
</t>
    </r>
    <r>
      <rPr>
        <b/>
        <i/>
        <sz val="11"/>
        <color indexed="8"/>
        <rFont val="Calibri"/>
        <family val="2"/>
      </rPr>
      <t>ACTIVE AND ASSISTED LIVING PROJECT SENSE-GARDEN - PEOPLE WITH DEMENTIA CENTRED DESIGN AND DEVELOPMENT</t>
    </r>
    <r>
      <rPr>
        <b/>
        <sz val="11"/>
        <color indexed="8"/>
        <rFont val="Calibri"/>
        <family val="2"/>
      </rPr>
      <t xml:space="preserve">
</t>
    </r>
  </si>
  <si>
    <r>
      <t xml:space="preserve">CENTRUL DE TIP RESPIRO PENTRU PERSOANE VÂRSTNICE CU DEMENȚĂ CA MODALITATE DE EVITARE A SINDROMULUI DE EPUIZARE /
</t>
    </r>
    <r>
      <rPr>
        <b/>
        <i/>
        <sz val="11"/>
        <color indexed="8"/>
        <rFont val="Calibri"/>
        <family val="2"/>
      </rPr>
      <t xml:space="preserve">RESPITE CENTER FOR OLDER PERSONS WITH DEMENTIA AS MODALITY TO AVOID BURN-OUT SYNDROME </t>
    </r>
    <r>
      <rPr>
        <b/>
        <sz val="11"/>
        <color indexed="8"/>
        <rFont val="Calibri"/>
        <family val="2"/>
      </rPr>
      <t xml:space="preserve">
</t>
    </r>
  </si>
  <si>
    <r>
      <t xml:space="preserve">SPATIUL TERAPEUTIC PENTRU REMINISCENCE THERAPY. O ABORDARE INTERDISCIPLINARĂ /
</t>
    </r>
    <r>
      <rPr>
        <b/>
        <i/>
        <sz val="11"/>
        <color indexed="8"/>
        <rFont val="Calibri"/>
        <family val="2"/>
      </rPr>
      <t>THERAPEUTIC SPACE FOR REMINISCENCE THERAPY. AN INTERDISCIPLINARY APPROACH</t>
    </r>
    <r>
      <rPr>
        <b/>
        <sz val="11"/>
        <color indexed="8"/>
        <rFont val="Calibri"/>
        <family val="2"/>
      </rPr>
      <t xml:space="preserve">
</t>
    </r>
  </si>
  <si>
    <r>
      <t xml:space="preserve">DESPRE ENERGIE ALTFEL. TIPURI DE SPAȚII ARHITECTURALE CONTEMPORANE CA SUPORT PENTRU KINETOTERAPIE /
</t>
    </r>
    <r>
      <rPr>
        <b/>
        <i/>
        <sz val="11"/>
        <color indexed="8"/>
        <rFont val="Calibri"/>
        <family val="2"/>
      </rPr>
      <t>DIFFERENT ABOUT ENERGY. TYPES OF CONTEMPORARY ARCHITECTURAL SPACES AS SUPPORT FOR KINETOTHERAPY</t>
    </r>
    <r>
      <rPr>
        <b/>
        <sz val="11"/>
        <color indexed="8"/>
        <rFont val="Calibri"/>
        <family val="2"/>
      </rPr>
      <t xml:space="preserve">
</t>
    </r>
  </si>
  <si>
    <r>
      <t xml:space="preserve">ARHITECTURĂ CONTEMPORANĂ </t>
    </r>
    <r>
      <rPr>
        <b/>
        <i/>
        <sz val="11"/>
        <color indexed="8"/>
        <rFont val="Calibri"/>
        <family val="2"/>
      </rPr>
      <t>DEMENTIA-FRIENDLY</t>
    </r>
    <r>
      <rPr>
        <b/>
        <sz val="11"/>
        <color indexed="8"/>
        <rFont val="Calibri"/>
        <family val="2"/>
      </rPr>
      <t>. 
O GRILĂ DE EVALUARE PENTRU DESIGNUL CĂMINELOR PENTRU PERSOANE VÂRSTNICE</t>
    </r>
  </si>
  <si>
    <r>
      <t xml:space="preserve">ARHITECTURĂ </t>
    </r>
    <r>
      <rPr>
        <b/>
        <i/>
        <sz val="11"/>
        <color indexed="8"/>
        <rFont val="Calibri"/>
        <family val="2"/>
      </rPr>
      <t>DEMENTIA-FRIENDLY</t>
    </r>
    <r>
      <rPr>
        <b/>
        <sz val="11"/>
        <color indexed="8"/>
        <rFont val="Calibri"/>
        <family val="2"/>
      </rPr>
      <t xml:space="preserve">. CENTRE PENTRU PERSOANE VÂRSTNICE CU DEMENŢĂ </t>
    </r>
  </si>
  <si>
    <r>
      <t xml:space="preserve">PAVILION </t>
    </r>
    <r>
      <rPr>
        <b/>
        <i/>
        <sz val="11"/>
        <color indexed="8"/>
        <rFont val="Calibri"/>
        <family val="2"/>
      </rPr>
      <t>LIFELONG LEARNING</t>
    </r>
    <r>
      <rPr>
        <b/>
        <sz val="11"/>
        <color indexed="8"/>
        <rFont val="Calibri"/>
        <family val="2"/>
      </rPr>
      <t xml:space="preserve">. PREVENŢIA TULBURĂRILOR NEUROCOGNITIVE LA PERSOANE VÂRSTNICE PRIN ÎNVĂŢAREA PE TOT PARCURSUL VIEŢII </t>
    </r>
  </si>
  <si>
    <r>
      <t xml:space="preserve">ARHITECTURA ADAPTATA PERSOANELOR CU DEMENTA / 
</t>
    </r>
    <r>
      <rPr>
        <b/>
        <i/>
        <sz val="11"/>
        <color indexed="8"/>
        <rFont val="Calibri"/>
        <family val="2"/>
      </rPr>
      <t>DEMENTIA FRIENDLY ARCHITECTURE</t>
    </r>
  </si>
  <si>
    <r>
      <t xml:space="preserve">SPATIUL PUBLIC SI COMUNITATEA AZI. VIZITÂND VENETIA / 
</t>
    </r>
    <r>
      <rPr>
        <b/>
        <i/>
        <sz val="11"/>
        <color indexed="8"/>
        <rFont val="Calibri"/>
        <family val="2"/>
      </rPr>
      <t xml:space="preserve">PUBLIC SPACE AND COMMUNITY TODAY. VISITING VENICE </t>
    </r>
  </si>
  <si>
    <r>
      <rPr>
        <b/>
        <i/>
        <sz val="11"/>
        <color indexed="8"/>
        <rFont val="Calibri"/>
        <family val="2"/>
      </rPr>
      <t xml:space="preserve">WORKSHOP: DEMENTIA FRIENDLY ENVIRONMENT. CASE STUDIES / </t>
    </r>
    <r>
      <rPr>
        <b/>
        <sz val="11"/>
        <color indexed="8"/>
        <rFont val="Calibri"/>
        <family val="2"/>
      </rPr>
      <t xml:space="preserve">DEMENTIA FRIENDLY ENVIRONMENT - ARHITECTURA IN SPRIJINUL PACIENTILOR CU DEMENTA- STUDII DE CAZ </t>
    </r>
  </si>
  <si>
    <r>
      <rPr>
        <b/>
        <sz val="11"/>
        <color indexed="8"/>
        <rFont val="Calibri"/>
        <family val="2"/>
      </rPr>
      <t>Casa “ZENOVIA”</t>
    </r>
    <r>
      <rPr>
        <sz val="11"/>
        <color indexed="8"/>
        <rFont val="Calibri"/>
        <family val="2"/>
      </rPr>
      <t>,
locuinţă unifamilială p+m, 
(2019), Jud. Ilfov, Com. Dascălu, S.D.=205.22mp., S.C.=106.60mp</t>
    </r>
  </si>
  <si>
    <r>
      <rPr>
        <b/>
        <sz val="11"/>
        <color indexed="8"/>
        <rFont val="Calibri"/>
        <family val="2"/>
      </rPr>
      <t>Casa “POLI”</t>
    </r>
    <r>
      <rPr>
        <sz val="11"/>
        <color indexed="8"/>
        <rFont val="Calibri"/>
        <family val="2"/>
      </rPr>
      <t xml:space="preserve">
locuinţă unifamilială Sp+p+1e+m- mansardare parțială, modernizare și renovare, 
(2016), București, sector 1, S.D.=137.16mp
</t>
    </r>
  </si>
  <si>
    <r>
      <rPr>
        <b/>
        <sz val="11"/>
        <color indexed="8"/>
        <rFont val="Calibri"/>
        <family val="2"/>
      </rPr>
      <t>Casa “ALEXA”</t>
    </r>
    <r>
      <rPr>
        <sz val="11"/>
        <color indexed="8"/>
        <rFont val="Calibri"/>
        <family val="2"/>
      </rPr>
      <t xml:space="preserve">
locuinţă unifamilială p+1, 
(2015), Bucureşti, sector 4, S.D.=164.68mp., S.C.=80.00mp
</t>
    </r>
  </si>
  <si>
    <r>
      <t xml:space="preserve"> </t>
    </r>
    <r>
      <rPr>
        <b/>
        <sz val="11"/>
        <color indexed="8"/>
        <rFont val="Calibri"/>
        <family val="2"/>
      </rPr>
      <t>Casa “NICOL”</t>
    </r>
    <r>
      <rPr>
        <sz val="11"/>
        <color indexed="8"/>
        <rFont val="Calibri"/>
        <family val="2"/>
      </rPr>
      <t xml:space="preserve">
locuinţă unifamilială p+1 şi împrejmuire gard, (2015), Jud. Ilfov, Com. Copăceni, S.D.=246.64mp., S.C.=153.60mp</t>
    </r>
  </si>
  <si>
    <r>
      <rPr>
        <b/>
        <sz val="11"/>
        <color indexed="8"/>
        <rFont val="Calibri"/>
        <family val="2"/>
      </rPr>
      <t xml:space="preserve"> Casa “ALMI”</t>
    </r>
    <r>
      <rPr>
        <sz val="11"/>
        <color indexed="8"/>
        <rFont val="Calibri"/>
        <family val="2"/>
      </rPr>
      <t xml:space="preserve">
locuinţă unifamilială parter- modernizare, consolidare şi recompartimentare,
 (2015), Bucureşti, sector 1</t>
    </r>
  </si>
  <si>
    <r>
      <rPr>
        <b/>
        <sz val="11"/>
        <rFont val="Calibri"/>
        <family val="2"/>
      </rPr>
      <t>Casa GOGA</t>
    </r>
    <r>
      <rPr>
        <sz val="11"/>
        <rFont val="Calibri"/>
        <family val="2"/>
      </rPr>
      <t xml:space="preserve">
locuinţă unifamilială S parţial+p+1, 
(2015), Bucureşti, sector 3, S.D.=176.68mp., S.C.=77.08mp
</t>
    </r>
  </si>
  <si>
    <r>
      <rPr>
        <b/>
        <sz val="11"/>
        <color indexed="8"/>
        <rFont val="Calibri"/>
        <family val="2"/>
      </rPr>
      <t>Casa DUMITRU</t>
    </r>
    <r>
      <rPr>
        <sz val="11"/>
        <color indexed="8"/>
        <rFont val="Calibri"/>
        <family val="2"/>
      </rPr>
      <t xml:space="preserve">
consolidare, modernizare şi supraînălţare locuinţă p+m, 
(2015), Bucureşti, sector 5, S.D.=104.88mp., S.C.=52.44mp
</t>
    </r>
  </si>
  <si>
    <r>
      <rPr>
        <b/>
        <sz val="11"/>
        <color indexed="8"/>
        <rFont val="Calibri"/>
        <family val="2"/>
      </rPr>
      <t>Casa CORÂCI</t>
    </r>
    <r>
      <rPr>
        <sz val="11"/>
        <color indexed="8"/>
        <rFont val="Calibri"/>
        <family val="2"/>
      </rPr>
      <t xml:space="preserve">
consolidare, modernizare şi supraînălţare locuinţă p+1+pod, 
(2013), Bucureşti, sector 1, S.D.=182.02mp., S.C.=73.31mp
</t>
    </r>
  </si>
  <si>
    <r>
      <rPr>
        <b/>
        <sz val="11"/>
        <rFont val="Calibri"/>
        <family val="2"/>
      </rPr>
      <t xml:space="preserve"> Casa CONSTANTIN</t>
    </r>
    <r>
      <rPr>
        <sz val="11"/>
        <rFont val="Calibri"/>
        <family val="2"/>
      </rPr>
      <t xml:space="preserve">
consolidare, extindere şi supraînălţare locuinţă p+1+m, (2013),
 Bucureşti, sector 5, S.D.=295.56mp., S.C.=110.32mp
</t>
    </r>
  </si>
  <si>
    <r>
      <rPr>
        <b/>
        <sz val="11"/>
        <rFont val="Calibri"/>
        <family val="2"/>
      </rPr>
      <t>Casa PAVEL</t>
    </r>
    <r>
      <rPr>
        <sz val="11"/>
        <rFont val="Calibri"/>
        <family val="2"/>
      </rPr>
      <t xml:space="preserve">
 locuinţă unifamilială p+1m, (2013), Jud. Ilfov, Com. Dascălu, S.D.=230.96mp., S.C.=123.54mp
</t>
    </r>
  </si>
  <si>
    <r>
      <rPr>
        <b/>
        <sz val="11"/>
        <rFont val="Calibri"/>
        <family val="2"/>
      </rPr>
      <t xml:space="preserve"> Casa GRECU</t>
    </r>
    <r>
      <rPr>
        <sz val="11"/>
        <rFont val="Calibri"/>
        <family val="2"/>
      </rPr>
      <t xml:space="preserve">
locuinţă unifamilială p+1, (2011), 
Bucureşti, sector 5, S.D.=255.97mp., S.C.=142.51mp
</t>
    </r>
  </si>
  <si>
    <r>
      <rPr>
        <b/>
        <sz val="11"/>
        <rFont val="Calibri"/>
        <family val="2"/>
      </rPr>
      <t>Casa „PETCU şi DINU”</t>
    </r>
    <r>
      <rPr>
        <sz val="11"/>
        <rFont val="Calibri"/>
        <family val="2"/>
      </rPr>
      <t xml:space="preserve">
locuinţă duplex p+1+pod, (2011), Bucureşti, sector 5, S.D.=248.38mp., S.C.=118.70mp
</t>
    </r>
  </si>
  <si>
    <r>
      <rPr>
        <b/>
        <sz val="11"/>
        <rFont val="Calibri"/>
        <family val="2"/>
      </rPr>
      <t>Casa CHIRIAC</t>
    </r>
    <r>
      <rPr>
        <sz val="11"/>
        <rFont val="Calibri"/>
        <family val="2"/>
      </rPr>
      <t xml:space="preserve">
locuinţă unifamilială p+m, 
(2010), Jud. Ilfov, Com. Glina, S.D.=166.26mp., S.C.=85.19mp
</t>
    </r>
  </si>
  <si>
    <r>
      <rPr>
        <b/>
        <sz val="11"/>
        <rFont val="Calibri"/>
        <family val="2"/>
      </rPr>
      <t>Casa „HARA”</t>
    </r>
    <r>
      <rPr>
        <sz val="11"/>
        <rFont val="Calibri"/>
        <family val="2"/>
      </rPr>
      <t xml:space="preserve">
 locuinţă unifamilială p+m, 
(2010), Jud. Ilfov, Com. Domneşti, S.D.=220.34mp., S.C.=119.37mp
</t>
    </r>
  </si>
  <si>
    <r>
      <rPr>
        <b/>
        <sz val="11"/>
        <rFont val="Calibri"/>
        <family val="2"/>
      </rPr>
      <t>Casa LAZĂR</t>
    </r>
    <r>
      <rPr>
        <sz val="11"/>
        <rFont val="Calibri"/>
        <family val="2"/>
      </rPr>
      <t xml:space="preserve">
 locuinţă unifamilială p+m (2010), Jud. Ilfov, Com. Glina, S.D.=246.16mp., S.C.=123.08mp
</t>
    </r>
  </si>
  <si>
    <r>
      <rPr>
        <b/>
        <sz val="11"/>
        <rFont val="Calibri"/>
        <family val="2"/>
      </rPr>
      <t xml:space="preserve"> Casa BARDA</t>
    </r>
    <r>
      <rPr>
        <sz val="11"/>
        <rFont val="Calibri"/>
        <family val="2"/>
      </rPr>
      <t xml:space="preserve">
locuinţă unifamilială p+m,
 (2010), Jud. Dâmboviţa, Com. Crevedia, S.D.=192.76mp., S.C.=99.79mp
</t>
    </r>
  </si>
  <si>
    <r>
      <rPr>
        <b/>
        <sz val="11"/>
        <rFont val="Calibri"/>
        <family val="2"/>
      </rPr>
      <t>Casa TUCĂ</t>
    </r>
    <r>
      <rPr>
        <sz val="11"/>
        <rFont val="Calibri"/>
        <family val="2"/>
      </rPr>
      <t xml:space="preserve">
locuinţă unifamilială s+p+m,  (2010), Jud. Argeş, Com. Budeasa, S.D.=193.80mp., S.C.=96.90mp
</t>
    </r>
  </si>
  <si>
    <r>
      <rPr>
        <b/>
        <sz val="11"/>
        <rFont val="Calibri"/>
        <family val="2"/>
      </rPr>
      <t>Casa BĂRBULESCU</t>
    </r>
    <r>
      <rPr>
        <sz val="11"/>
        <rFont val="Calibri"/>
        <family val="2"/>
      </rPr>
      <t xml:space="preserve">
 locuinţă unifamilială p+m, (2009), Com. Sineşti, S.D.=240.60mp., S.C.=118.03mp
</t>
    </r>
  </si>
  <si>
    <r>
      <rPr>
        <b/>
        <sz val="11"/>
        <rFont val="Calibri"/>
        <family val="2"/>
      </rPr>
      <t xml:space="preserve">Casa “D.G.” </t>
    </r>
    <r>
      <rPr>
        <sz val="11"/>
        <rFont val="Calibri"/>
        <family val="2"/>
      </rPr>
      <t xml:space="preserve">
locuinţă unifamilială d+p+m, 
(2008), Jud. Ilfov, Com. Glina, S.D.=355.84mp., S.C.=120.46mp
</t>
    </r>
  </si>
  <si>
    <r>
      <rPr>
        <b/>
        <sz val="11"/>
        <rFont val="Calibri"/>
        <family val="2"/>
      </rPr>
      <t>Casa “FLORIN”</t>
    </r>
    <r>
      <rPr>
        <sz val="11"/>
        <rFont val="Calibri"/>
        <family val="2"/>
      </rPr>
      <t xml:space="preserve">
 locuinţă unifamilială p+1,
 (2008), Jud. Ilfov, Com. Corbeanca, S.D.=168.16mp., S.C.=94.23mp
</t>
    </r>
  </si>
  <si>
    <r>
      <rPr>
        <b/>
        <sz val="11"/>
        <rFont val="Calibri"/>
        <family val="2"/>
      </rPr>
      <t>Casa ILINCA</t>
    </r>
    <r>
      <rPr>
        <sz val="11"/>
        <rFont val="Calibri"/>
        <family val="2"/>
      </rPr>
      <t xml:space="preserve">
 locuinţă unifamilială p+1, (2008), Bucureşti, sector 6, S.D.=188.85mp., S.C.=95.00mp
</t>
    </r>
  </si>
  <si>
    <r>
      <rPr>
        <b/>
        <sz val="11"/>
        <rFont val="Calibri"/>
        <family val="2"/>
      </rPr>
      <t xml:space="preserve"> Casa DINESCU</t>
    </r>
    <r>
      <rPr>
        <sz val="11"/>
        <rFont val="Calibri"/>
        <family val="2"/>
      </rPr>
      <t xml:space="preserve">
locuinţă unifamilială p+m, (2008), Jud. Dâmboviţa, Loc. Moreni, S.D.=121.09mp., S.C.=64.46mp
</t>
    </r>
  </si>
  <si>
    <r>
      <rPr>
        <b/>
        <sz val="11"/>
        <rFont val="Calibri"/>
        <family val="2"/>
      </rPr>
      <t>Casa BĂLŢĂŢEANU</t>
    </r>
    <r>
      <rPr>
        <sz val="11"/>
        <rFont val="Calibri"/>
        <family val="2"/>
      </rPr>
      <t xml:space="preserve">
locuinţă familială p+m, 
(2008), Jud. Prahova, Com. Filipeştii de Jos, S.D.=182.06mp., S.C.=101.52mp
</t>
    </r>
  </si>
  <si>
    <r>
      <rPr>
        <b/>
        <sz val="11"/>
        <rFont val="Calibri"/>
        <family val="2"/>
      </rPr>
      <t>Casa CĂTĂLIN şi NERMIN</t>
    </r>
    <r>
      <rPr>
        <sz val="11"/>
        <rFont val="Calibri"/>
        <family val="2"/>
      </rPr>
      <t xml:space="preserve">
 locuinţă familială tip duplex s+p+1,  
(2007), Jud. Ilfov, Com. Corbeanca, S.D.=411.97mp., S.C.=150.00mp
</t>
    </r>
  </si>
  <si>
    <r>
      <rPr>
        <b/>
        <sz val="11"/>
        <rFont val="Calibri"/>
        <family val="2"/>
      </rPr>
      <t>CASA DUMITRAŞCU</t>
    </r>
    <r>
      <rPr>
        <sz val="11"/>
        <rFont val="Calibri"/>
        <family val="2"/>
      </rPr>
      <t xml:space="preserve">
locuinţă familială p+e mansardat,   (2007), Oraşul Voluntari, Jud. Ilfov, S.D.=277.79mp., S.C.=152.19mp
</t>
    </r>
  </si>
  <si>
    <r>
      <rPr>
        <b/>
        <sz val="11"/>
        <rFont val="Calibri"/>
        <family val="2"/>
      </rPr>
      <t>CASA CERBULESCU</t>
    </r>
    <r>
      <rPr>
        <sz val="11"/>
        <rFont val="Calibri"/>
        <family val="2"/>
      </rPr>
      <t xml:space="preserve">
locuinţă unifamilială s+p+1e+1,  
(2007), Jud. Prahova, Com. Tătaru, S.D.=372.60mp., S.C.=102.30mp
</t>
    </r>
  </si>
  <si>
    <r>
      <rPr>
        <b/>
        <sz val="11"/>
        <rFont val="Calibri"/>
        <family val="2"/>
      </rPr>
      <t>CASA ENACHE</t>
    </r>
    <r>
      <rPr>
        <sz val="11"/>
        <rFont val="Calibri"/>
        <family val="2"/>
      </rPr>
      <t xml:space="preserve">
locuinţă familială p+e mansardat,  (2007), Bucureşti, sector 2, S.D.=153.16mp., S.C.=99.33mp
</t>
    </r>
  </si>
  <si>
    <r>
      <rPr>
        <b/>
        <sz val="11"/>
        <rFont val="Calibri"/>
        <family val="2"/>
      </rPr>
      <t>CASA DUPLEX MIHAI</t>
    </r>
    <r>
      <rPr>
        <sz val="11"/>
        <rFont val="Calibri"/>
        <family val="2"/>
      </rPr>
      <t xml:space="preserve">
locuinţă unifamilială p+1+m,  (2006), Jud. Ilfov, Com. Pipera, S.D.=356.97mp., S.C.=171.41mp
</t>
    </r>
  </si>
  <si>
    <r>
      <rPr>
        <b/>
        <sz val="11"/>
        <rFont val="Calibri"/>
        <family val="2"/>
      </rPr>
      <t>CASA MUŞEL</t>
    </r>
    <r>
      <rPr>
        <sz val="11"/>
        <rFont val="Calibri"/>
        <family val="2"/>
      </rPr>
      <t xml:space="preserve">
locuinţă familială p+1+m,
 (2006), Bucureşti, sector 4, S.D.=248.34mp., S.C.=112.72mp
</t>
    </r>
  </si>
  <si>
    <r>
      <rPr>
        <b/>
        <sz val="11"/>
        <rFont val="Calibri"/>
        <family val="2"/>
      </rPr>
      <t>CASA DRAGNEA</t>
    </r>
    <r>
      <rPr>
        <sz val="11"/>
        <rFont val="Calibri"/>
        <family val="2"/>
      </rPr>
      <t xml:space="preserve">
locuinţă familială p+1, 
(2006), Com. Dobroeşti, Jud. Ilfov, S.D.=345.42mp., S.C.=187.71mp
</t>
    </r>
  </si>
  <si>
    <r>
      <rPr>
        <b/>
        <sz val="11"/>
        <rFont val="Calibri"/>
        <family val="2"/>
      </rPr>
      <t xml:space="preserve"> CASA ILIE-BOIAN</t>
    </r>
    <r>
      <rPr>
        <sz val="11"/>
        <rFont val="Calibri"/>
        <family val="2"/>
      </rPr>
      <t xml:space="preserve">
locuinţă familială p+1,
 (2006), Bucureşti, sector 4, S.D.=143.90mp., S.C.=71.95mp
</t>
    </r>
  </si>
  <si>
    <r>
      <rPr>
        <b/>
        <sz val="11"/>
        <rFont val="Calibri"/>
        <family val="2"/>
      </rPr>
      <t>ANSAMBLU REZIDENŢIAL GHENCEA</t>
    </r>
    <r>
      <rPr>
        <sz val="11"/>
        <rFont val="Calibri"/>
        <family val="2"/>
      </rPr>
      <t xml:space="preserve">
 p+2, p+4, Jud. Ilfov, Oraşul Bragadiru
• Unitate rezidenţială p+2+m- BLOC 1, (2010), S.D.=1290.87mp., S.C.=305.01mp;
• Unitate rezidenţială p+2+m- BLOC 2, (2011), S.D.=1302.05mp., S.C.=316.19mp;
• Unitate rezidenţială p+2+m- BLOC 3, (2012), S.D.=1514.97mp., S.C.=386.19mp;
• Unitate rezidenţială p+3+m- BLOC 4, (2012), S.D.=1514.97mp., S.C.=386.19mp.
</t>
    </r>
  </si>
  <si>
    <r>
      <rPr>
        <b/>
        <sz val="11"/>
        <rFont val="Calibri"/>
        <family val="2"/>
      </rPr>
      <t>ANSAMBLU REZIDENŢIAL CHIAJNA</t>
    </r>
    <r>
      <rPr>
        <sz val="11"/>
        <rFont val="Calibri"/>
        <family val="2"/>
      </rPr>
      <t xml:space="preserve">
p+2+m, 
(2017), Com. Chiajna, Jud. Ilfov, S.D.=3864.40mp., S.C.=949mp
</t>
    </r>
  </si>
  <si>
    <r>
      <rPr>
        <b/>
        <sz val="11"/>
        <rFont val="Calibri"/>
        <family val="2"/>
      </rPr>
      <t>PENSIUNE AGROTURISTICĂ ÎNTRE BREAZA ŞI PUCIOASA</t>
    </r>
    <r>
      <rPr>
        <sz val="11"/>
        <rFont val="Calibri"/>
        <family val="2"/>
      </rPr>
      <t xml:space="preserve">
d+p+1+m- conversie funcţională, reconstruire parţială, modernizare, consolidare şi igienizare, (2015), Jud.
Dâmboviţa, Com. Bezdead, S.D.=653.30mp., S.C.=241.23mp
</t>
    </r>
  </si>
  <si>
    <r>
      <rPr>
        <b/>
        <sz val="11"/>
        <rFont val="Calibri"/>
        <family val="2"/>
      </rPr>
      <t>GRĂDINIȚA “DELIA” tip Montessori</t>
    </r>
    <r>
      <rPr>
        <sz val="11"/>
        <rFont val="Calibri"/>
        <family val="2"/>
      </rPr>
      <t xml:space="preserve">
p+1, (2019), Jud. Ilfov, Com. Chiajna, S.D.=254.80mp., S.C.=127.40mp
</t>
    </r>
  </si>
  <si>
    <r>
      <rPr>
        <b/>
        <sz val="11"/>
        <rFont val="Calibri"/>
        <family val="2"/>
      </rPr>
      <t>AMENAJAREA LOCUINŢĂ UNIFAMILIALĂ “RALUCA”</t>
    </r>
    <r>
      <rPr>
        <sz val="11"/>
        <rFont val="Calibri"/>
        <family val="2"/>
      </rPr>
      <t xml:space="preserve">
 (2019-2020), S.U.=150mp Jud. Ilfov, Com. Afumați
</t>
    </r>
  </si>
  <si>
    <r>
      <rPr>
        <b/>
        <sz val="11"/>
        <rFont val="Calibri"/>
        <family val="2"/>
      </rPr>
      <t xml:space="preserve">AMENAJAREA APARTAMENT 3 CAMERE “M&amp;M” </t>
    </r>
    <r>
      <rPr>
        <sz val="11"/>
        <rFont val="Calibri"/>
        <family val="2"/>
      </rPr>
      <t xml:space="preserve">
 (2017-2020), S.U.=69mp Bucureşti, sector 2, Parcul Circului
</t>
    </r>
  </si>
  <si>
    <r>
      <rPr>
        <b/>
        <sz val="11"/>
        <rFont val="Calibri"/>
        <family val="2"/>
      </rPr>
      <t xml:space="preserve">AMENAJARE APARTAMENT 2 CAMERE “DACI” </t>
    </r>
    <r>
      <rPr>
        <sz val="11"/>
        <rFont val="Calibri"/>
        <family val="2"/>
      </rPr>
      <t xml:space="preserve">
(2019). S.U.=50.15mp, Bucureşti, sector 1, Str. Ion Câmpineanu
</t>
    </r>
  </si>
  <si>
    <r>
      <rPr>
        <b/>
        <sz val="11"/>
        <rFont val="Calibri"/>
        <family val="2"/>
      </rPr>
      <t xml:space="preserve">AMENAJARE APARTAMENT 2 CAMERE “D&amp;O” </t>
    </r>
    <r>
      <rPr>
        <sz val="11"/>
        <rFont val="Calibri"/>
        <family val="2"/>
      </rPr>
      <t xml:space="preserve">
(2019). S.U.=69.83mp, Bucureşti, sector 1, Bd. Ion Mihalache
</t>
    </r>
  </si>
  <si>
    <r>
      <rPr>
        <b/>
        <sz val="11"/>
        <rFont val="Calibri"/>
        <family val="2"/>
      </rPr>
      <t xml:space="preserve">AMENAJARE APARTAMENT 3 CAMERE “GRAȚIELA” </t>
    </r>
    <r>
      <rPr>
        <sz val="11"/>
        <rFont val="Calibri"/>
        <family val="2"/>
      </rPr>
      <t xml:space="preserve">
(2017). S.U.=80mp, Bucureşti, sector 6
</t>
    </r>
  </si>
  <si>
    <r>
      <rPr>
        <b/>
        <sz val="11"/>
        <rFont val="Calibri"/>
        <family val="2"/>
      </rPr>
      <t>AMENAJARE APARTAMENT 3 CAMERE BLOC INTERBELIC</t>
    </r>
    <r>
      <rPr>
        <sz val="11"/>
        <rFont val="Calibri"/>
        <family val="2"/>
      </rPr>
      <t xml:space="preserve">
(2013-2014). S.C.=55.39mp, Bucureşti, sector 2, Str. C.A. Rosetti
</t>
    </r>
  </si>
  <si>
    <r>
      <rPr>
        <b/>
        <sz val="11"/>
        <rFont val="Calibri"/>
        <family val="2"/>
      </rPr>
      <t>AMENAJARE APARTAMENT 2 CAMERE</t>
    </r>
    <r>
      <rPr>
        <sz val="11"/>
        <rFont val="Calibri"/>
        <family val="2"/>
      </rPr>
      <t xml:space="preserve">
(2014), S.C.=48mp, Bucureşti, sector 6, Drumul Taberei
</t>
    </r>
  </si>
  <si>
    <r>
      <rPr>
        <b/>
        <sz val="11"/>
        <rFont val="Calibri"/>
        <family val="2"/>
      </rPr>
      <t>AMENAJARE CASA MARINESCU P+1+M</t>
    </r>
    <r>
      <rPr>
        <sz val="11"/>
        <rFont val="Calibri"/>
        <family val="2"/>
      </rPr>
      <t xml:space="preserve">
 (2013), S.D.=298.74mp, Jud. Ilfov
</t>
    </r>
  </si>
  <si>
    <r>
      <rPr>
        <b/>
        <sz val="11"/>
        <rFont val="Calibri"/>
        <family val="2"/>
      </rPr>
      <t>AMENAJARE LOCUINŢĂ DE LUX D+P+M</t>
    </r>
    <r>
      <rPr>
        <sz val="11"/>
        <rFont val="Calibri"/>
        <family val="2"/>
      </rPr>
      <t xml:space="preserve">
 (2013), S.D.=326.58mp, Bucureşti, sector 2, Str. Viitorului
</t>
    </r>
  </si>
  <si>
    <r>
      <rPr>
        <b/>
        <sz val="11"/>
        <rFont val="Calibri"/>
        <family val="2"/>
      </rPr>
      <t>AMENAJARE REVERSIBILĂ SEDIU VINCO/ LOCUINŢĂ-APARTAMENT 2 CAMERE</t>
    </r>
    <r>
      <rPr>
        <sz val="11"/>
        <rFont val="Calibri"/>
        <family val="2"/>
      </rPr>
      <t xml:space="preserve">
 (2013), Bucureşti, sector 1, B-dul Iancu de Hunedoara
</t>
    </r>
  </si>
  <si>
    <r>
      <rPr>
        <b/>
        <sz val="11"/>
        <rFont val="Calibri"/>
        <family val="2"/>
      </rPr>
      <t xml:space="preserve"> AMENAJARE APARTAMENT 3 CAMERE “LUMINIŢA ŞI ŞTEFAN” ÎN BLOC NOU</t>
    </r>
    <r>
      <rPr>
        <sz val="11"/>
        <rFont val="Calibri"/>
        <family val="2"/>
      </rPr>
      <t xml:space="preserve">
 (2011), Bucureşti, sector 6, Prelungirea Ghencea
</t>
    </r>
  </si>
  <si>
    <r>
      <rPr>
        <b/>
        <sz val="11"/>
        <rFont val="Calibri"/>
        <family val="2"/>
      </rPr>
      <t>AMENAJARE LOCUINŢĂ P+1+M “ALINA ŞI RĂZVAN”</t>
    </r>
    <r>
      <rPr>
        <sz val="11"/>
        <rFont val="Calibri"/>
        <family val="2"/>
      </rPr>
      <t xml:space="preserve">
 (2010), Jud. Ilfov, Com. Ciorogârla
</t>
    </r>
  </si>
  <si>
    <r>
      <rPr>
        <b/>
        <sz val="11"/>
        <rFont val="Calibri"/>
        <family val="2"/>
      </rPr>
      <t>AMENAJAREA LOCUINŢĂ UNIFAMILIALĂ P+1+M ANGI&amp; DANIEL</t>
    </r>
    <r>
      <rPr>
        <sz val="11"/>
        <rFont val="Calibri"/>
        <family val="2"/>
      </rPr>
      <t xml:space="preserve">
 (2008), Jud. Ilfov, Com. Ciorogârla
</t>
    </r>
  </si>
  <si>
    <r>
      <rPr>
        <b/>
        <sz val="11"/>
        <rFont val="Calibri"/>
        <family val="2"/>
      </rPr>
      <t>AMENAJARE APARTAMENT 3 CAMERE IONUŢ TOANCHINĂ</t>
    </r>
    <r>
      <rPr>
        <sz val="11"/>
        <rFont val="Calibri"/>
        <family val="2"/>
      </rPr>
      <t xml:space="preserve">
(2008), Bucureşti, sector 1, Cartierul Aviaţiei
</t>
    </r>
  </si>
  <si>
    <r>
      <rPr>
        <b/>
        <sz val="11"/>
        <rFont val="Calibri"/>
        <family val="2"/>
      </rPr>
      <t>AMENAJARE CASA GHEORGHE- LOCUINŢĂ UNIFAMILIALĂ D+P+1+M</t>
    </r>
    <r>
      <rPr>
        <sz val="11"/>
        <rFont val="Calibri"/>
        <family val="2"/>
      </rPr>
      <t xml:space="preserve">
 (2007), Bucureşti, sector 6
</t>
    </r>
  </si>
  <si>
    <r>
      <rPr>
        <b/>
        <sz val="11"/>
        <rFont val="Calibri"/>
        <family val="2"/>
      </rPr>
      <t>AMENAJARE APARTAMENT DE LUX 4 CAMERE</t>
    </r>
    <r>
      <rPr>
        <sz val="11"/>
        <rFont val="Calibri"/>
        <family val="2"/>
      </rPr>
      <t xml:space="preserve">
 (2006), S.C.=170mp, Bucureşti, sector 1, B-dul Expoziţiei
</t>
    </r>
  </si>
  <si>
    <r>
      <rPr>
        <b/>
        <sz val="11"/>
        <rFont val="Calibri"/>
        <family val="2"/>
      </rPr>
      <t xml:space="preserve"> AMENAJARE LOCUINŢĂ P+1</t>
    </r>
    <r>
      <rPr>
        <sz val="11"/>
        <rFont val="Calibri"/>
        <family val="2"/>
      </rPr>
      <t xml:space="preserve">
 (2007-2008), Jud. Ilfov, S.D.~250m.p.
</t>
    </r>
  </si>
  <si>
    <r>
      <t xml:space="preserve"> </t>
    </r>
    <r>
      <rPr>
        <b/>
        <sz val="11"/>
        <rFont val="Calibri"/>
        <family val="2"/>
      </rPr>
      <t>DESIGN ŞI RENOVARE APARTAMENT 3 CAMERE</t>
    </r>
    <r>
      <rPr>
        <sz val="11"/>
        <rFont val="Calibri"/>
        <family val="2"/>
      </rPr>
      <t xml:space="preserve">
 (2004), S.C.=83.65mp, Bucureşti, sector, B-dul Ion Mihalache
</t>
    </r>
  </si>
  <si>
    <r>
      <rPr>
        <b/>
        <sz val="11"/>
        <rFont val="Calibri"/>
        <family val="2"/>
      </rPr>
      <t xml:space="preserve">DESIGN ŞI RENOVARE APARTAMENT 4 CAMERE </t>
    </r>
    <r>
      <rPr>
        <sz val="11"/>
        <rFont val="Calibri"/>
        <family val="2"/>
      </rPr>
      <t xml:space="preserve">
(2004), S.C.~85m.p., Bucureşti, sector 3, Balta Alb
</t>
    </r>
  </si>
  <si>
    <r>
      <rPr>
        <b/>
        <sz val="11"/>
        <rFont val="Calibri"/>
        <family val="2"/>
      </rPr>
      <t xml:space="preserve"> AMENAJARE CLINICĂ ALBION MEDICAL</t>
    </r>
    <r>
      <rPr>
        <sz val="11"/>
        <rFont val="Calibri"/>
        <family val="2"/>
      </rPr>
      <t xml:space="preserve">
(2019), S.U.=127.42mp, Bucureşti, sector 2, Str. Dimitrie Onciul nr. 14
</t>
    </r>
  </si>
  <si>
    <r>
      <rPr>
        <b/>
        <sz val="11"/>
        <rFont val="Calibri"/>
        <family val="2"/>
      </rPr>
      <t>AMENAJARE MAGAZIN DE BĂUTURI FRANŢUZEŞTI VINCO</t>
    </r>
    <r>
      <rPr>
        <sz val="11"/>
        <rFont val="Calibri"/>
        <family val="2"/>
      </rPr>
      <t xml:space="preserve">
(2015), S.C.=30.60mp, Bucureşti, sector 1, Str. Căderea Bastiliei nr. 11
</t>
    </r>
  </si>
  <si>
    <r>
      <t xml:space="preserve"> </t>
    </r>
    <r>
      <rPr>
        <b/>
        <sz val="11"/>
        <rFont val="Calibri"/>
        <family val="2"/>
      </rPr>
      <t>AMENAJARE SEDIU CAR RATB IFN- 3 NIVELURI, D+P+E1</t>
    </r>
    <r>
      <rPr>
        <sz val="11"/>
        <rFont val="Calibri"/>
        <family val="2"/>
      </rPr>
      <t xml:space="preserve">
 (2011-2015), S.C.=30.60mp, Bucureşti, sector 1, Str. Virgiliu nr. 15
</t>
    </r>
  </si>
  <si>
    <r>
      <rPr>
        <b/>
        <sz val="11"/>
        <rFont val="Calibri"/>
        <family val="2"/>
      </rPr>
      <t>AMENAJARE SUCURSALĂ CAR RATB IFN- RECOMPARTIMENTARE INTERIOARĂ, MODERNIZARE FAŢADĂ (SCHIMBARE TÂMPLĂRIE)ŞI COPERTINĂ ACCES</t>
    </r>
    <r>
      <rPr>
        <sz val="11"/>
        <rFont val="Calibri"/>
        <family val="2"/>
      </rPr>
      <t xml:space="preserve">
(2015-2016), S.C. .=110mp, Jud. Ilfov, Otopeni
</t>
    </r>
  </si>
  <si>
    <r>
      <rPr>
        <b/>
        <sz val="11"/>
        <rFont val="Calibri"/>
        <family val="2"/>
      </rPr>
      <t xml:space="preserve">ACCESIBILIZARE ACCESURI ŞCOLI ŞI GRĂDINIŢE </t>
    </r>
    <r>
      <rPr>
        <sz val="11"/>
        <rFont val="Calibri"/>
        <family val="2"/>
      </rPr>
      <t xml:space="preserve">SECTOR 1
 (2013)
</t>
    </r>
  </si>
  <si>
    <r>
      <rPr>
        <b/>
        <sz val="11"/>
        <rFont val="Calibri"/>
        <family val="2"/>
      </rPr>
      <t xml:space="preserve">MODERNIZARE CENTRU COMERCIAL MARAMUREŞ P+MEZANIN+5E </t>
    </r>
    <r>
      <rPr>
        <sz val="11"/>
        <rFont val="Calibri"/>
        <family val="2"/>
      </rPr>
      <t xml:space="preserve">
(2007), S.D.~10000mp, Baia Mare
</t>
    </r>
  </si>
  <si>
    <r>
      <rPr>
        <b/>
        <sz val="11"/>
        <rFont val="Calibri"/>
        <family val="2"/>
      </rPr>
      <t>REABILITARE HALĂ INDUSTRIALĂ DR. KOCHER</t>
    </r>
    <r>
      <rPr>
        <sz val="11"/>
        <rFont val="Calibri"/>
        <family val="2"/>
      </rPr>
      <t xml:space="preserve">
 (2004-2006), S.D.=911mp, Bucureşti, sector 2
</t>
    </r>
  </si>
  <si>
    <r>
      <rPr>
        <b/>
        <sz val="11"/>
        <color indexed="8"/>
        <rFont val="Calibri"/>
        <family val="2"/>
      </rPr>
      <t>PROIECT EDITORIAL VOLUM 
CERCETARE PRIN ARHITECTURĂ:</t>
    </r>
    <r>
      <rPr>
        <sz val="11"/>
        <color indexed="8"/>
        <rFont val="Calibri"/>
        <family val="2"/>
      </rPr>
      <t xml:space="preserve">
</t>
    </r>
    <r>
      <rPr>
        <b/>
        <sz val="11"/>
        <color indexed="8"/>
        <rFont val="Calibri"/>
        <family val="2"/>
      </rPr>
      <t xml:space="preserve"> EURAU 2016, PROCEEDINGS BOOK</t>
    </r>
    <r>
      <rPr>
        <sz val="11"/>
        <color indexed="8"/>
        <rFont val="Calibri"/>
        <family val="2"/>
      </rPr>
      <t xml:space="preserve">
 &amp; 
</t>
    </r>
    <r>
      <rPr>
        <b/>
        <sz val="11"/>
        <color indexed="8"/>
        <rFont val="Calibri"/>
        <family val="2"/>
      </rPr>
      <t>MANAGEMENT SECTION 3 EURAU 2016-</t>
    </r>
    <r>
      <rPr>
        <b/>
        <i/>
        <sz val="11"/>
        <color indexed="8"/>
        <rFont val="Calibri"/>
        <family val="2"/>
      </rPr>
      <t xml:space="preserve"> Projects. Methods. Results</t>
    </r>
    <r>
      <rPr>
        <sz val="11"/>
        <color indexed="8"/>
        <rFont val="Calibri"/>
        <family val="2"/>
      </rPr>
      <t xml:space="preserve">
 Congres Internațional de Arhitectură</t>
    </r>
  </si>
  <si>
    <r>
      <t xml:space="preserve"> </t>
    </r>
    <r>
      <rPr>
        <b/>
        <sz val="11"/>
        <color indexed="8"/>
        <rFont val="Calibri"/>
        <family val="2"/>
      </rPr>
      <t>PREMIUL DE EXCELENȚĂ MagnaNews “OAMENI CARE CONTEAZĂ”</t>
    </r>
  </si>
  <si>
    <r>
      <rPr>
        <b/>
        <sz val="11"/>
        <color indexed="8"/>
        <rFont val="Calibri"/>
        <family val="2"/>
      </rPr>
      <t>PREMIUL PENTRU CEL MAI BUN POSTER INTERDISCIPLINAR</t>
    </r>
    <r>
      <rPr>
        <sz val="11"/>
        <color indexed="8"/>
        <rFont val="Calibri"/>
        <family val="2"/>
        <charset val="238"/>
      </rPr>
      <t xml:space="preserve"> CONFERINȚA NAȚIONALĂ DE PSIHIATRIE</t>
    </r>
  </si>
  <si>
    <r>
      <rPr>
        <b/>
        <sz val="11"/>
        <color indexed="8"/>
        <rFont val="Calibri"/>
        <family val="2"/>
      </rPr>
      <t>PREMIUL “TÂNĂRUL CERCETATOR”</t>
    </r>
    <r>
      <rPr>
        <sz val="11"/>
        <color indexed="8"/>
        <rFont val="Calibri"/>
        <family val="2"/>
        <charset val="238"/>
      </rPr>
      <t>- A 37-a CONFERINŢĂ NAŢIONALĂ DE GERIATRIE ŞI GERONTOLOGIE-OCTOMBRIE</t>
    </r>
  </si>
  <si>
    <r>
      <rPr>
        <b/>
        <sz val="11"/>
        <color indexed="8"/>
        <rFont val="Calibri"/>
        <family val="2"/>
      </rPr>
      <t xml:space="preserve">Expoziție ARHITECTURĂ AGE-FRIENDLY / </t>
    </r>
    <r>
      <rPr>
        <b/>
        <i/>
        <sz val="11"/>
        <color indexed="8"/>
        <rFont val="Calibri"/>
        <family val="2"/>
      </rPr>
      <t>AGE-FRIENDLY ARCHITECTURE</t>
    </r>
    <r>
      <rPr>
        <sz val="11"/>
        <color indexed="8"/>
        <rFont val="Calibri"/>
        <family val="2"/>
        <charset val="238"/>
      </rPr>
      <t xml:space="preserve">
proiecte de diplomă absolvenți Facultatea de Arhitectură din cadrul UAUIM- Universitatea de Arhitectură și Urbanism ʺIon Mincuʺ
în cadrul Conferința Națională Alzheimer 2019
</t>
    </r>
  </si>
  <si>
    <r>
      <rPr>
        <b/>
        <sz val="11"/>
        <color indexed="8"/>
        <rFont val="Calibri"/>
        <family val="2"/>
      </rPr>
      <t>Expoziție UAUIM Școala de Arhitectură rezultate 2018</t>
    </r>
    <r>
      <rPr>
        <sz val="11"/>
        <color indexed="8"/>
        <rFont val="Calibri"/>
        <family val="2"/>
        <charset val="238"/>
      </rPr>
      <t xml:space="preserve">
 expoziție organizată în echipa școlii de arhitectură UAUIM, 
ateliere participante cu expoziții rezultate 2017-2018</t>
    </r>
  </si>
  <si>
    <r>
      <rPr>
        <b/>
        <sz val="11"/>
        <color indexed="8"/>
        <rFont val="Calibri"/>
        <family val="2"/>
      </rPr>
      <t>Expoziție UAUIM Școala de Arhitectură rezultate 2017</t>
    </r>
    <r>
      <rPr>
        <sz val="11"/>
        <color indexed="8"/>
        <rFont val="Calibri"/>
        <family val="2"/>
        <charset val="238"/>
      </rPr>
      <t xml:space="preserve">
 expoziție organizată în echipa școlii de arhitectură UAUIM, 
ateliere participante cu expoziții rezultate 2016-2017</t>
    </r>
  </si>
  <si>
    <r>
      <rPr>
        <b/>
        <sz val="11"/>
        <color indexed="8"/>
        <rFont val="Calibri"/>
        <family val="2"/>
      </rPr>
      <t xml:space="preserve">Expozitie postere Congres internațional al școlilor de arhitectură Europene
</t>
    </r>
    <r>
      <rPr>
        <sz val="11"/>
        <color indexed="8"/>
        <rFont val="Calibri"/>
        <family val="2"/>
      </rPr>
      <t>EURAU European Symposium on Research in Architecture and Urban Design: In Between Scales</t>
    </r>
    <r>
      <rPr>
        <sz val="11"/>
        <color indexed="8"/>
        <rFont val="Calibri"/>
        <family val="2"/>
        <charset val="238"/>
      </rPr>
      <t>, Bucharest Sept.2016 - UAUIM | https://eurau2016.uauim.ro</t>
    </r>
  </si>
  <si>
    <r>
      <rPr>
        <b/>
        <sz val="11"/>
        <color indexed="8"/>
        <rFont val="Calibri"/>
        <family val="2"/>
      </rPr>
      <t xml:space="preserve">Expoziție ARHITECTURĂ AGE-FRIENDLY / </t>
    </r>
    <r>
      <rPr>
        <b/>
        <i/>
        <sz val="11"/>
        <color indexed="8"/>
        <rFont val="Calibri"/>
        <family val="2"/>
      </rPr>
      <t>AGE-FRIENDLY ARCHITECTURE</t>
    </r>
    <r>
      <rPr>
        <b/>
        <sz val="11"/>
        <color indexed="8"/>
        <rFont val="Calibri"/>
        <family val="2"/>
      </rPr>
      <t xml:space="preserve">
</t>
    </r>
    <r>
      <rPr>
        <sz val="11"/>
        <color indexed="8"/>
        <rFont val="Calibri"/>
        <family val="2"/>
      </rPr>
      <t>proiecte de diplomă absolvenți Facultatea de Arhitectură din cadrul UAUIM- 
Universitatea de Arhitectură și Urbanism ʺIon Mincuʺ
în cadrul Conferința Națională Alzheimer 2019</t>
    </r>
    <r>
      <rPr>
        <sz val="11"/>
        <color indexed="8"/>
        <rFont val="Calibri"/>
        <family val="2"/>
        <charset val="238"/>
      </rPr>
      <t xml:space="preserve">
</t>
    </r>
  </si>
  <si>
    <t>30
pp.130-159</t>
  </si>
  <si>
    <r>
      <rPr>
        <u/>
        <sz val="11"/>
        <color indexed="8"/>
        <rFont val="Calibri"/>
        <family val="2"/>
      </rPr>
      <t xml:space="preserve">CARTE: </t>
    </r>
    <r>
      <rPr>
        <sz val="11"/>
        <color indexed="8"/>
        <rFont val="Calibri"/>
        <family val="2"/>
        <charset val="238"/>
      </rPr>
      <t xml:space="preserve">
</t>
    </r>
    <r>
      <rPr>
        <i/>
        <sz val="11"/>
        <color indexed="8"/>
        <rFont val="Calibri"/>
        <family val="2"/>
      </rPr>
      <t>LANDSCAPE- ARCHITECTURE- TECHNOLOGY- AMBIENT</t>
    </r>
    <r>
      <rPr>
        <sz val="11"/>
        <color indexed="8"/>
        <rFont val="Calibri"/>
        <family val="2"/>
        <charset val="238"/>
      </rPr>
      <t xml:space="preserve">
</t>
    </r>
    <r>
      <rPr>
        <u/>
        <sz val="11"/>
        <color indexed="8"/>
        <rFont val="Calibri"/>
        <family val="2"/>
      </rPr>
      <t>CAPITOL:</t>
    </r>
    <r>
      <rPr>
        <sz val="11"/>
        <color indexed="8"/>
        <rFont val="Calibri"/>
        <family val="2"/>
        <charset val="238"/>
      </rPr>
      <t xml:space="preserve">
CHAPTER 2-ARCHITECTURE
</t>
    </r>
    <r>
      <rPr>
        <u/>
        <sz val="11"/>
        <color indexed="8"/>
        <rFont val="Calibri"/>
        <family val="2"/>
      </rPr>
      <t>SUBCHAPTER:</t>
    </r>
    <r>
      <rPr>
        <sz val="11"/>
        <color indexed="8"/>
        <rFont val="Calibri"/>
        <family val="2"/>
        <charset val="238"/>
      </rPr>
      <t xml:space="preserve">
</t>
    </r>
    <r>
      <rPr>
        <b/>
        <i/>
        <sz val="11"/>
        <color indexed="8"/>
        <rFont val="Calibri"/>
        <family val="2"/>
      </rPr>
      <t>PUBLIC SPACE AND COMMUNITY. COMMUNICATION, PARTICIPATION, EXPERIMENTATION</t>
    </r>
    <r>
      <rPr>
        <sz val="11"/>
        <color indexed="8"/>
        <rFont val="Calibri"/>
        <family val="2"/>
        <charset val="238"/>
      </rPr>
      <t xml:space="preserve">
</t>
    </r>
  </si>
  <si>
    <r>
      <t xml:space="preserve">PJ-04 CLIC
</t>
    </r>
    <r>
      <rPr>
        <b/>
        <i/>
        <sz val="11"/>
        <color indexed="8"/>
        <rFont val="Calibri"/>
        <family val="2"/>
      </rPr>
      <t>Caring Living in Intergenerational Communities</t>
    </r>
  </si>
  <si>
    <t>19
pp.43-61</t>
  </si>
  <si>
    <t>20
pp.133-152</t>
  </si>
  <si>
    <r>
      <t xml:space="preserve">Spitalul- cel mai complex program de arhitectură
</t>
    </r>
    <r>
      <rPr>
        <sz val="11"/>
        <color indexed="8"/>
        <rFont val="Calibri"/>
        <family val="2"/>
      </rPr>
      <t>http://www.politicidesanatate.ro/spitalul-cel-mai-complex-si-complicat-program-de-arhitectura/</t>
    </r>
  </si>
  <si>
    <r>
      <t xml:space="preserve">Schimb Cultural- ]Trans[Culturaţie- ]Trans[Arhitectură/ 
</t>
    </r>
    <r>
      <rPr>
        <b/>
        <i/>
        <sz val="11"/>
        <color indexed="8"/>
        <rFont val="Calibri"/>
        <family val="2"/>
      </rPr>
      <t>Cultural Exchage- ]Trans[Culturation- ]Trans[Architecture</t>
    </r>
  </si>
  <si>
    <r>
      <t xml:space="preserve">A short study on imaging new towers within the city.Students projects
</t>
    </r>
    <r>
      <rPr>
        <sz val="11"/>
        <color indexed="8"/>
        <rFont val="Calibri"/>
        <family val="2"/>
      </rPr>
      <t>https://uac.incd.ro/Art/v5n2a04.pdf</t>
    </r>
  </si>
  <si>
    <r>
      <t xml:space="preserve">Mihaela Zamfir (Grigorescu),        
</t>
    </r>
    <r>
      <rPr>
        <sz val="11"/>
        <color indexed="8"/>
        <rFont val="Calibri"/>
        <family val="2"/>
      </rPr>
      <t xml:space="preserve"> Mihai-Viorel Zamfir</t>
    </r>
  </si>
  <si>
    <r>
      <rPr>
        <u/>
        <sz val="11"/>
        <color indexed="8"/>
        <rFont val="Calibri"/>
        <family val="2"/>
      </rPr>
      <t xml:space="preserve">CARTE: </t>
    </r>
    <r>
      <rPr>
        <sz val="11"/>
        <color indexed="8"/>
        <rFont val="Calibri"/>
        <family val="2"/>
        <charset val="238"/>
      </rPr>
      <t xml:space="preserve">
SPAȚIU URBAN-SPAȚIU ARHITECTURAL-SPAȚIU DE INTERIOR
</t>
    </r>
    <r>
      <rPr>
        <u/>
        <sz val="11"/>
        <color indexed="8"/>
        <rFont val="Calibri"/>
        <family val="2"/>
      </rPr>
      <t>CAPITOL:</t>
    </r>
    <r>
      <rPr>
        <sz val="11"/>
        <color indexed="8"/>
        <rFont val="Calibri"/>
        <family val="2"/>
        <charset val="238"/>
      </rPr>
      <t xml:space="preserve">
</t>
    </r>
    <r>
      <rPr>
        <b/>
        <sz val="11"/>
        <color indexed="8"/>
        <rFont val="Calibri"/>
        <family val="2"/>
      </rPr>
      <t>ASPECTE COMUNITARE PRIVIND PROIECTAREA CENTRELOR PENTRU VÂRSTNICI</t>
    </r>
  </si>
  <si>
    <t>11</t>
  </si>
  <si>
    <t>12</t>
  </si>
  <si>
    <t>ISBN
 978-606-638-003-4</t>
  </si>
  <si>
    <t>ISBN 
978-973-1884-92-9</t>
  </si>
  <si>
    <t>14
pp.125-138</t>
  </si>
  <si>
    <t xml:space="preserve">20
pp.203-222
</t>
  </si>
  <si>
    <t xml:space="preserve">19
pp.233-251
</t>
  </si>
  <si>
    <t xml:space="preserve">14
pp.125-138
</t>
  </si>
  <si>
    <t>10
(pp.47-56)</t>
  </si>
  <si>
    <r>
      <t xml:space="preserve">Mihai-Viorel Zamfir, </t>
    </r>
    <r>
      <rPr>
        <b/>
        <u/>
        <sz val="11"/>
        <color indexed="8"/>
        <rFont val="Calibri"/>
        <family val="2"/>
        <scheme val="minor"/>
      </rPr>
      <t>Mihaela Zamfir (Grigorescu)</t>
    </r>
    <r>
      <rPr>
        <sz val="11"/>
        <color indexed="8"/>
        <rFont val="Calibri"/>
        <family val="2"/>
        <scheme val="minor"/>
      </rPr>
      <t>, 
Andreea Marin, Ileana Ciobanu, Rozeta Drăghici, Alina Iliescu, Mihai Berteanu</t>
    </r>
  </si>
  <si>
    <t>„„</t>
  </si>
  <si>
    <r>
      <t xml:space="preserve">Berteanu Mihai,
</t>
    </r>
    <r>
      <rPr>
        <b/>
        <u/>
        <sz val="11"/>
        <color indexed="8"/>
        <rFont val="Calibri"/>
        <family val="2"/>
        <scheme val="minor"/>
      </rPr>
      <t>Zamfir (Grigorescu) Mihaela</t>
    </r>
    <r>
      <rPr>
        <sz val="11"/>
        <color indexed="8"/>
        <rFont val="Calibri"/>
        <family val="2"/>
        <scheme val="minor"/>
      </rPr>
      <t>,
 SG team</t>
    </r>
  </si>
  <si>
    <r>
      <t xml:space="preserve">Ciobanu Ileana, 
</t>
    </r>
    <r>
      <rPr>
        <b/>
        <u/>
        <sz val="11"/>
        <color indexed="8"/>
        <rFont val="Calibri"/>
        <family val="2"/>
        <scheme val="minor"/>
      </rPr>
      <t>Zamfir (Grigorescu) Mihaela</t>
    </r>
    <r>
      <rPr>
        <sz val="11"/>
        <color indexed="8"/>
        <rFont val="Calibri"/>
        <family val="2"/>
        <scheme val="minor"/>
      </rPr>
      <t>,
 SG team</t>
    </r>
  </si>
  <si>
    <r>
      <t xml:space="preserve">Ciobanu Ileana, 
</t>
    </r>
    <r>
      <rPr>
        <b/>
        <u/>
        <sz val="11"/>
        <color indexed="8"/>
        <rFont val="Calibri"/>
        <family val="2"/>
        <scheme val="minor"/>
      </rPr>
      <t>Zamfir (Grigorescu) Mihaela,</t>
    </r>
    <r>
      <rPr>
        <sz val="11"/>
        <color indexed="8"/>
        <rFont val="Calibri"/>
        <family val="2"/>
        <scheme val="minor"/>
      </rPr>
      <t xml:space="preserve"> 
SG team</t>
    </r>
  </si>
  <si>
    <r>
      <t xml:space="preserve">Drăghici Rozeta, 
</t>
    </r>
    <r>
      <rPr>
        <b/>
        <u/>
        <sz val="11"/>
        <color indexed="8"/>
        <rFont val="Calibri"/>
        <family val="2"/>
        <scheme val="minor"/>
      </rPr>
      <t>Zamfir (Grigorescu) Mihaela</t>
    </r>
    <r>
      <rPr>
        <sz val="11"/>
        <color indexed="8"/>
        <rFont val="Calibri"/>
        <family val="2"/>
        <scheme val="minor"/>
      </rPr>
      <t>, 
SG team</t>
    </r>
  </si>
  <si>
    <t>autor</t>
  </si>
  <si>
    <r>
      <t xml:space="preserve">InnovARCH_Age 
</t>
    </r>
    <r>
      <rPr>
        <sz val="11"/>
        <color indexed="8"/>
        <rFont val="Calibri"/>
        <family val="2"/>
      </rPr>
      <t>GRANT POSTDOCTORAL</t>
    </r>
  </si>
  <si>
    <t xml:space="preserve"> ARHITECTURA AGE-FRIENDLY. PRINCIPII CONTEMPORANE ÎN DESIGNUL CENTRELOR PENTRU PERSOANE VÂRSTNICE</t>
  </si>
</sst>
</file>

<file path=xl/styles.xml><?xml version="1.0" encoding="utf-8"?>
<styleSheet xmlns="http://schemas.openxmlformats.org/spreadsheetml/2006/main">
  <numFmts count="3">
    <numFmt numFmtId="164" formatCode="#,##0.00\ _l_e_i"/>
    <numFmt numFmtId="165" formatCode="0.0"/>
    <numFmt numFmtId="166" formatCode="#,##0.0"/>
  </numFmts>
  <fonts count="58">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b/>
      <u/>
      <sz val="11"/>
      <color indexed="8"/>
      <name val="Calibri"/>
      <family val="2"/>
    </font>
    <font>
      <b/>
      <u/>
      <sz val="12"/>
      <color indexed="8"/>
      <name val="Calibri"/>
      <family val="2"/>
    </font>
    <font>
      <u/>
      <sz val="11"/>
      <color indexed="8"/>
      <name val="Calibri"/>
      <family val="2"/>
    </font>
    <font>
      <i/>
      <sz val="9"/>
      <color theme="1"/>
      <name val="Arial"/>
      <family val="2"/>
    </font>
    <font>
      <sz val="9"/>
      <color theme="1"/>
      <name val="Arial"/>
      <family val="2"/>
    </font>
    <font>
      <b/>
      <u/>
      <sz val="11"/>
      <color theme="1"/>
      <name val="Calibri"/>
      <family val="2"/>
      <scheme val="minor"/>
    </font>
    <font>
      <sz val="11"/>
      <color rgb="FF000000"/>
      <name val="Calibri"/>
      <family val="2"/>
      <scheme val="minor"/>
    </font>
    <font>
      <b/>
      <u/>
      <sz val="11"/>
      <color rgb="FF000000"/>
      <name val="Calibri"/>
      <family val="2"/>
      <scheme val="minor"/>
    </font>
    <font>
      <sz val="11"/>
      <color indexed="8"/>
      <name val="Calibri"/>
      <family val="2"/>
      <scheme val="minor"/>
    </font>
    <font>
      <b/>
      <u/>
      <sz val="11"/>
      <color indexed="8"/>
      <name val="Calibri"/>
      <family val="2"/>
      <scheme val="minor"/>
    </font>
    <font>
      <u/>
      <sz val="12"/>
      <color indexed="8"/>
      <name val="Calibri"/>
      <family val="2"/>
    </font>
    <font>
      <i/>
      <sz val="11"/>
      <color indexed="8"/>
      <name val="Calibri"/>
      <family val="2"/>
    </font>
    <font>
      <b/>
      <i/>
      <sz val="11"/>
      <color indexed="8"/>
      <name val="Calibri"/>
      <family val="2"/>
    </font>
    <font>
      <i/>
      <sz val="11"/>
      <color theme="1"/>
      <name val="Calibri"/>
      <family val="2"/>
      <scheme val="minor"/>
    </font>
    <font>
      <b/>
      <i/>
      <sz val="12"/>
      <color indexed="8"/>
      <name val="Calibri"/>
      <family val="2"/>
    </font>
    <font>
      <b/>
      <sz val="11"/>
      <name val="Calibri"/>
      <family val="2"/>
    </font>
    <font>
      <u/>
      <sz val="11"/>
      <color indexed="8"/>
      <name val="Calibri"/>
      <family val="2"/>
      <scheme val="minor"/>
    </font>
    <font>
      <b/>
      <sz val="11"/>
      <color indexed="8"/>
      <name val="Calibri"/>
      <family val="2"/>
      <scheme val="minor"/>
    </font>
    <font>
      <i/>
      <sz val="11"/>
      <color indexed="8"/>
      <name val="Calibri"/>
      <family val="2"/>
      <scheme val="minor"/>
    </font>
    <font>
      <sz val="11"/>
      <name val="Calibri"/>
      <family val="2"/>
      <scheme val="minor"/>
    </font>
    <font>
      <u/>
      <sz val="11"/>
      <name val="Calibri"/>
      <family val="2"/>
      <scheme val="minor"/>
    </font>
    <font>
      <b/>
      <sz val="11"/>
      <name val="Calibri"/>
      <family val="2"/>
      <scheme val="minor"/>
    </font>
    <font>
      <b/>
      <sz val="11"/>
      <color rgb="FF000000"/>
      <name val="Calibri"/>
      <family val="2"/>
      <scheme val="minor"/>
    </font>
    <font>
      <b/>
      <i/>
      <sz val="11"/>
      <color theme="1"/>
      <name val="Calibri"/>
      <family val="2"/>
      <scheme val="minor"/>
    </font>
  </fonts>
  <fills count="10">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theme="0"/>
        <bgColor indexed="64"/>
      </patternFill>
    </fill>
  </fills>
  <borders count="56">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2">
    <xf numFmtId="0" fontId="0" fillId="0" borderId="0"/>
    <xf numFmtId="0" fontId="14" fillId="0" borderId="0" applyNumberFormat="0" applyFill="0" applyBorder="0" applyAlignment="0" applyProtection="0">
      <alignment vertical="top"/>
      <protection locked="0"/>
    </xf>
  </cellStyleXfs>
  <cellXfs count="619">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0" fillId="0" borderId="0" xfId="0" applyBorder="1"/>
    <xf numFmtId="0" fontId="10" fillId="0" borderId="2" xfId="0" quotePrefix="1" applyFont="1" applyBorder="1" applyAlignment="1">
      <alignment horizontal="center" vertical="center"/>
    </xf>
    <xf numFmtId="0" fontId="10" fillId="0" borderId="0" xfId="0" applyFont="1" applyBorder="1" applyAlignment="1">
      <alignment horizontal="center" vertical="center" wrapText="1"/>
    </xf>
    <xf numFmtId="0" fontId="10" fillId="0" borderId="0" xfId="0" applyFont="1" applyFill="1" applyBorder="1" applyAlignment="1">
      <alignment horizontal="center" vertical="center" wrapText="1"/>
    </xf>
    <xf numFmtId="0" fontId="7" fillId="0" borderId="0" xfId="0" applyFont="1" applyBorder="1" applyAlignment="1">
      <alignment wrapText="1"/>
    </xf>
    <xf numFmtId="0" fontId="8" fillId="0" borderId="0" xfId="0" applyFont="1" applyBorder="1" applyAlignment="1">
      <alignment wrapText="1"/>
    </xf>
    <xf numFmtId="0" fontId="10" fillId="0" borderId="2" xfId="0" quotePrefix="1" applyFont="1" applyBorder="1" applyAlignment="1">
      <alignment horizontal="center" vertical="center" wrapText="1"/>
    </xf>
    <xf numFmtId="0" fontId="10" fillId="0" borderId="0" xfId="0" applyFont="1" applyAlignment="1">
      <alignment horizontal="center" vertical="center" wrapText="1"/>
    </xf>
    <xf numFmtId="0" fontId="7" fillId="0" borderId="1" xfId="0" applyFont="1" applyBorder="1" applyAlignment="1">
      <alignment wrapText="1"/>
    </xf>
    <xf numFmtId="0" fontId="10"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0" fillId="0" borderId="0" xfId="0" applyFont="1" applyBorder="1"/>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9" fillId="0" borderId="0" xfId="0" applyFont="1" applyAlignment="1">
      <alignment wrapText="1"/>
    </xf>
    <xf numFmtId="0" fontId="13"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0" fillId="0" borderId="0" xfId="0" applyFont="1"/>
    <xf numFmtId="0" fontId="10" fillId="0" borderId="0" xfId="0" applyFont="1" applyBorder="1" applyAlignment="1">
      <alignment wrapText="1"/>
    </xf>
    <xf numFmtId="0" fontId="11" fillId="0" borderId="0" xfId="0" applyFont="1" applyBorder="1" applyAlignment="1">
      <alignment wrapText="1"/>
    </xf>
    <xf numFmtId="0" fontId="10" fillId="0" borderId="0" xfId="0" applyFont="1" applyFill="1" applyBorder="1" applyAlignment="1">
      <alignment wrapText="1"/>
    </xf>
    <xf numFmtId="0" fontId="4" fillId="0" borderId="0" xfId="0" applyFont="1" applyAlignment="1">
      <alignment horizontal="center"/>
    </xf>
    <xf numFmtId="0" fontId="4" fillId="0" borderId="0" xfId="0" applyNumberFormat="1"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10"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9" fillId="0" borderId="0" xfId="0" applyFont="1" applyBorder="1" applyAlignment="1">
      <alignment horizontal="center" vertical="center" wrapText="1"/>
    </xf>
    <xf numFmtId="0" fontId="9" fillId="0" borderId="0" xfId="0" applyFont="1" applyBorder="1" applyAlignment="1">
      <alignment horizontal="center" wrapText="1"/>
    </xf>
    <xf numFmtId="0" fontId="6" fillId="0" borderId="0" xfId="0" applyFont="1" applyAlignment="1">
      <alignment horizontal="center" vertical="center" wrapText="1"/>
    </xf>
    <xf numFmtId="0" fontId="9" fillId="0" borderId="0" xfId="0" applyFont="1" applyBorder="1" applyAlignment="1" applyProtection="1">
      <alignment horizontal="center" vertical="center" wrapText="1"/>
      <protection hidden="1"/>
    </xf>
    <xf numFmtId="0" fontId="9"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9"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7"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7" fillId="0" borderId="16" xfId="0" applyNumberFormat="1" applyFont="1" applyBorder="1" applyAlignment="1">
      <alignment horizontal="center"/>
    </xf>
    <xf numFmtId="0" fontId="13" fillId="0" borderId="17" xfId="0" applyNumberFormat="1" applyFont="1" applyBorder="1" applyAlignment="1" applyProtection="1">
      <alignment horizontal="center" vertical="center" wrapText="1"/>
      <protection locked="0"/>
    </xf>
    <xf numFmtId="49" fontId="13" fillId="0" borderId="18" xfId="0" applyNumberFormat="1" applyFont="1" applyBorder="1" applyAlignment="1" applyProtection="1">
      <alignment horizontal="left" vertical="center" wrapText="1"/>
      <protection locked="0"/>
    </xf>
    <xf numFmtId="49" fontId="13" fillId="0" borderId="18" xfId="0" applyNumberFormat="1" applyFont="1" applyBorder="1" applyAlignment="1" applyProtection="1">
      <alignment horizontal="center" vertical="center" wrapText="1"/>
      <protection locked="0"/>
    </xf>
    <xf numFmtId="1" fontId="13" fillId="0" borderId="18" xfId="0" applyNumberFormat="1" applyFont="1" applyBorder="1" applyAlignment="1" applyProtection="1">
      <alignment horizontal="center" vertical="center" wrapText="1"/>
      <protection locked="0"/>
    </xf>
    <xf numFmtId="0" fontId="13" fillId="0" borderId="7" xfId="0" applyNumberFormat="1" applyFont="1" applyBorder="1" applyAlignment="1" applyProtection="1">
      <alignment horizontal="center" vertical="center" wrapText="1"/>
      <protection locked="0"/>
    </xf>
    <xf numFmtId="49" fontId="13" fillId="0" borderId="4" xfId="0" applyNumberFormat="1"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wrapText="1"/>
      <protection locked="0"/>
    </xf>
    <xf numFmtId="1" fontId="13" fillId="0" borderId="2"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1" fontId="13" fillId="0" borderId="6" xfId="0" applyNumberFormat="1" applyFont="1" applyBorder="1" applyAlignment="1" applyProtection="1">
      <alignment horizontal="center" vertical="center" wrapText="1"/>
      <protection locked="0"/>
    </xf>
    <xf numFmtId="1" fontId="13" fillId="0" borderId="20" xfId="0" applyNumberFormat="1" applyFont="1" applyBorder="1" applyAlignment="1" applyProtection="1">
      <alignment horizontal="center" vertical="center" wrapText="1"/>
      <protection locked="0"/>
    </xf>
    <xf numFmtId="0" fontId="19" fillId="0" borderId="0" xfId="0" applyFont="1"/>
    <xf numFmtId="0" fontId="13" fillId="0" borderId="9" xfId="0" applyNumberFormat="1" applyFont="1" applyBorder="1" applyAlignment="1" applyProtection="1">
      <alignment horizontal="center" vertical="center" wrapText="1"/>
      <protection locked="0"/>
    </xf>
    <xf numFmtId="0" fontId="16" fillId="0" borderId="21" xfId="0" applyFont="1" applyBorder="1"/>
    <xf numFmtId="165" fontId="16"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3" fillId="0" borderId="4" xfId="0" applyFont="1" applyBorder="1" applyAlignment="1">
      <alignment horizontal="center" vertical="center" wrapText="1"/>
    </xf>
    <xf numFmtId="49" fontId="13" fillId="0" borderId="4" xfId="0" applyNumberFormat="1" applyFont="1" applyBorder="1" applyAlignment="1" applyProtection="1">
      <alignment horizontal="center" vertical="center" wrapText="1"/>
      <protection locked="0"/>
    </xf>
    <xf numFmtId="49" fontId="13"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49" fontId="13" fillId="0" borderId="18" xfId="0" applyNumberFormat="1" applyFont="1" applyBorder="1" applyAlignment="1">
      <alignment horizontal="center" vertical="center" wrapText="1"/>
    </xf>
    <xf numFmtId="1" fontId="13" fillId="0" borderId="18" xfId="0" applyNumberFormat="1" applyFont="1" applyBorder="1" applyAlignment="1">
      <alignment horizontal="center" vertical="center" wrapText="1"/>
    </xf>
    <xf numFmtId="49" fontId="13" fillId="0" borderId="7" xfId="0" applyNumberFormat="1" applyFont="1" applyBorder="1" applyAlignment="1" applyProtection="1">
      <alignment horizontal="center" vertical="center" wrapText="1"/>
      <protection locked="0"/>
    </xf>
    <xf numFmtId="0" fontId="13" fillId="0" borderId="0" xfId="0" applyFont="1" applyBorder="1" applyAlignment="1">
      <alignment horizontal="center" vertical="center" wrapText="1"/>
    </xf>
    <xf numFmtId="49" fontId="13" fillId="0" borderId="9" xfId="0" applyNumberFormat="1" applyFont="1" applyBorder="1" applyAlignment="1" applyProtection="1">
      <alignment horizontal="center" vertical="center" wrapText="1"/>
      <protection locked="0"/>
    </xf>
    <xf numFmtId="49" fontId="13" fillId="0" borderId="6" xfId="0" applyNumberFormat="1" applyFont="1" applyBorder="1" applyAlignment="1" applyProtection="1">
      <alignment horizontal="center" vertical="center" wrapText="1"/>
      <protection locked="0"/>
    </xf>
    <xf numFmtId="0" fontId="13" fillId="0" borderId="6" xfId="0" applyFont="1" applyBorder="1" applyAlignment="1">
      <alignment horizontal="center" vertical="center" wrapText="1"/>
    </xf>
    <xf numFmtId="0" fontId="6" fillId="0" borderId="0" xfId="0" applyFont="1" applyBorder="1" applyAlignment="1">
      <alignment horizontal="center"/>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1" fontId="13" fillId="0" borderId="25" xfId="0" applyNumberFormat="1" applyFont="1" applyBorder="1" applyAlignment="1">
      <alignment horizontal="center" vertical="center" wrapText="1"/>
    </xf>
    <xf numFmtId="0" fontId="13"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8" xfId="0" applyFont="1" applyBorder="1" applyAlignment="1">
      <alignment horizontal="center" vertical="center" wrapText="1"/>
    </xf>
    <xf numFmtId="49" fontId="13" fillId="0" borderId="2" xfId="0" applyNumberFormat="1" applyFont="1" applyBorder="1" applyAlignment="1" applyProtection="1">
      <alignment horizontal="left" vertical="center" wrapText="1"/>
      <protection locked="0"/>
    </xf>
    <xf numFmtId="49" fontId="13" fillId="0" borderId="2" xfId="0" applyNumberFormat="1" applyFont="1" applyBorder="1" applyAlignment="1">
      <alignment horizontal="center" vertical="center" wrapText="1"/>
    </xf>
    <xf numFmtId="0" fontId="13" fillId="0" borderId="8" xfId="0" applyNumberFormat="1" applyFont="1" applyBorder="1" applyAlignment="1" applyProtection="1">
      <alignment horizontal="center" vertical="center" wrapText="1"/>
      <protection locked="0"/>
    </xf>
    <xf numFmtId="2" fontId="13"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3" fillId="0" borderId="17" xfId="0" applyNumberFormat="1" applyFont="1" applyBorder="1" applyAlignment="1" applyProtection="1">
      <alignment horizontal="center" vertical="center" wrapText="1"/>
      <protection locked="0"/>
    </xf>
    <xf numFmtId="1" fontId="13" fillId="0" borderId="7" xfId="0" applyNumberFormat="1" applyFont="1" applyBorder="1" applyAlignment="1" applyProtection="1">
      <alignment horizontal="center" vertical="center" wrapText="1"/>
      <protection locked="0"/>
    </xf>
    <xf numFmtId="1" fontId="13" fillId="0" borderId="19" xfId="0" applyNumberFormat="1" applyFont="1" applyBorder="1" applyAlignment="1" applyProtection="1">
      <alignment horizontal="center" vertical="center" wrapText="1"/>
      <protection locked="0"/>
    </xf>
    <xf numFmtId="49" fontId="13" fillId="0" borderId="19" xfId="0" applyNumberFormat="1" applyFont="1" applyBorder="1" applyAlignment="1" applyProtection="1">
      <alignment horizontal="center" vertical="center" wrapText="1"/>
      <protection locked="0"/>
    </xf>
    <xf numFmtId="0" fontId="13" fillId="0" borderId="28" xfId="0" applyNumberFormat="1" applyFont="1" applyBorder="1" applyAlignment="1">
      <alignment horizontal="center" vertical="center" wrapText="1"/>
    </xf>
    <xf numFmtId="49" fontId="13" fillId="0" borderId="18" xfId="0" applyNumberFormat="1" applyFont="1" applyBorder="1" applyAlignment="1">
      <alignment horizontal="left" vertical="center" wrapText="1"/>
    </xf>
    <xf numFmtId="1" fontId="13" fillId="0" borderId="29" xfId="0" applyNumberFormat="1"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Fill="1" applyBorder="1" applyAlignment="1">
      <alignment horizontal="center" vertical="center" wrapText="1"/>
    </xf>
    <xf numFmtId="2" fontId="13" fillId="0" borderId="2" xfId="0" applyNumberFormat="1" applyFont="1" applyBorder="1" applyAlignment="1">
      <alignment horizontal="center" vertical="center" wrapText="1"/>
    </xf>
    <xf numFmtId="0" fontId="13" fillId="0" borderId="6" xfId="0" applyFont="1" applyBorder="1" applyAlignment="1">
      <alignment horizontal="center" vertical="center"/>
    </xf>
    <xf numFmtId="0" fontId="13" fillId="0" borderId="0" xfId="0" applyFont="1" applyBorder="1" applyAlignment="1">
      <alignment horizontal="center" vertical="center"/>
    </xf>
    <xf numFmtId="0" fontId="9" fillId="0" borderId="0" xfId="0" applyFont="1" applyAlignment="1" applyProtection="1">
      <alignment horizontal="center" vertical="center" wrapText="1"/>
      <protection hidden="1"/>
    </xf>
    <xf numFmtId="0" fontId="0" fillId="0" borderId="0" xfId="0"/>
    <xf numFmtId="0" fontId="9" fillId="0" borderId="0" xfId="0" applyFont="1" applyAlignment="1" applyProtection="1">
      <alignment vertical="center" wrapText="1"/>
      <protection hidden="1"/>
    </xf>
    <xf numFmtId="0" fontId="13" fillId="0" borderId="17" xfId="0" applyNumberFormat="1" applyFont="1" applyBorder="1" applyAlignment="1">
      <alignment horizontal="center" vertical="center" wrapText="1"/>
    </xf>
    <xf numFmtId="49" fontId="13" fillId="0" borderId="8" xfId="0" applyNumberFormat="1" applyFont="1" applyBorder="1" applyAlignment="1" applyProtection="1">
      <alignment horizontal="center" vertical="center" wrapText="1"/>
      <protection locked="0"/>
    </xf>
    <xf numFmtId="0" fontId="19" fillId="0" borderId="2" xfId="0" applyFont="1" applyBorder="1"/>
    <xf numFmtId="0" fontId="19" fillId="0" borderId="6" xfId="0" applyFont="1" applyBorder="1"/>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1" fontId="13" fillId="0" borderId="31" xfId="0" applyNumberFormat="1" applyFont="1" applyBorder="1" applyAlignment="1">
      <alignment horizontal="center" vertical="center" wrapText="1"/>
    </xf>
    <xf numFmtId="0" fontId="13" fillId="0" borderId="32" xfId="0" applyFont="1" applyBorder="1" applyAlignment="1" applyProtection="1">
      <alignment horizontal="center" vertical="center" wrapText="1"/>
      <protection hidden="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1" fontId="7" fillId="0" borderId="25" xfId="0" applyNumberFormat="1" applyFont="1" applyBorder="1" applyAlignment="1">
      <alignment horizontal="center" vertical="center" wrapText="1"/>
    </xf>
    <xf numFmtId="0" fontId="7"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3" fillId="0" borderId="9" xfId="0" applyFont="1" applyBorder="1" applyAlignment="1">
      <alignment horizontal="center" vertical="center" wrapText="1"/>
    </xf>
    <xf numFmtId="2" fontId="6" fillId="0" borderId="33"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 xfId="0" applyFont="1" applyBorder="1" applyAlignment="1">
      <alignment horizontal="center" wrapText="1"/>
    </xf>
    <xf numFmtId="0" fontId="3" fillId="0" borderId="2" xfId="0" applyFont="1" applyBorder="1" applyAlignment="1">
      <alignment horizontal="center"/>
    </xf>
    <xf numFmtId="0" fontId="3" fillId="0" borderId="9" xfId="0" applyFont="1" applyBorder="1" applyAlignment="1">
      <alignment horizontal="center" vertical="center"/>
    </xf>
    <xf numFmtId="0" fontId="7"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3" fillId="0" borderId="18" xfId="0" applyFont="1" applyBorder="1" applyAlignment="1" applyProtection="1">
      <alignment horizontal="center" vertical="center" wrapText="1"/>
      <protection locked="0"/>
    </xf>
    <xf numFmtId="0" fontId="13" fillId="0" borderId="18" xfId="0" applyFont="1" applyBorder="1" applyAlignment="1">
      <alignment horizontal="center" vertical="center"/>
    </xf>
    <xf numFmtId="0" fontId="13" fillId="0" borderId="8" xfId="0" applyNumberFormat="1" applyFont="1" applyBorder="1" applyAlignment="1">
      <alignment horizontal="center" vertical="center" wrapText="1"/>
    </xf>
    <xf numFmtId="0" fontId="13" fillId="0" borderId="9" xfId="0" applyNumberFormat="1" applyFont="1" applyBorder="1" applyAlignment="1">
      <alignment horizontal="center" vertical="center" wrapText="1"/>
    </xf>
    <xf numFmtId="0" fontId="13" fillId="0" borderId="0" xfId="0" applyFont="1" applyFill="1" applyBorder="1" applyAlignment="1">
      <alignment horizontal="center" vertical="center" wrapText="1"/>
    </xf>
    <xf numFmtId="165" fontId="16"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4" xfId="0" applyFont="1" applyBorder="1" applyAlignment="1">
      <alignment horizontal="center" vertical="center" wrapText="1"/>
    </xf>
    <xf numFmtId="0" fontId="3" fillId="0" borderId="6" xfId="0" applyFont="1" applyBorder="1" applyAlignment="1">
      <alignment horizontal="left" vertical="center"/>
    </xf>
    <xf numFmtId="0" fontId="13" fillId="0" borderId="0" xfId="0" applyFont="1" applyAlignment="1" applyProtection="1">
      <alignment vertical="center"/>
      <protection hidden="1"/>
    </xf>
    <xf numFmtId="0" fontId="13" fillId="0" borderId="0" xfId="0" applyFont="1" applyAlignment="1" applyProtection="1">
      <alignment horizontal="left" vertical="center"/>
      <protection hidden="1"/>
    </xf>
    <xf numFmtId="0" fontId="19" fillId="0" borderId="0" xfId="0" applyFont="1" applyAlignment="1"/>
    <xf numFmtId="0" fontId="13" fillId="0" borderId="0" xfId="0" applyFont="1" applyAlignment="1"/>
    <xf numFmtId="0" fontId="13"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5" xfId="0" applyFont="1" applyBorder="1" applyAlignment="1">
      <alignment horizontal="center"/>
    </xf>
    <xf numFmtId="0" fontId="0" fillId="0" borderId="0" xfId="0" applyFill="1" applyBorder="1" applyAlignment="1">
      <alignment horizontal="center"/>
    </xf>
    <xf numFmtId="165" fontId="9" fillId="0" borderId="22" xfId="0" applyNumberFormat="1" applyFont="1" applyBorder="1" applyAlignment="1">
      <alignment horizontal="center"/>
    </xf>
    <xf numFmtId="0" fontId="20" fillId="0" borderId="0" xfId="0" applyFont="1"/>
    <xf numFmtId="0" fontId="9"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3" fillId="0" borderId="36"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0" xfId="0" applyFont="1" applyBorder="1" applyAlignment="1">
      <alignment wrapText="1"/>
    </xf>
    <xf numFmtId="0" fontId="16" fillId="0" borderId="0" xfId="0" applyFont="1"/>
    <xf numFmtId="0" fontId="13" fillId="0" borderId="2" xfId="0" applyFont="1" applyBorder="1" applyAlignment="1">
      <alignment horizontal="left" vertical="center" wrapText="1"/>
    </xf>
    <xf numFmtId="0" fontId="13" fillId="0" borderId="18" xfId="0" applyFont="1" applyBorder="1" applyAlignment="1">
      <alignment horizontal="left" vertical="center" wrapText="1"/>
    </xf>
    <xf numFmtId="0" fontId="13" fillId="0" borderId="9" xfId="0" applyFont="1" applyBorder="1" applyAlignment="1">
      <alignment horizontal="center" vertical="center" wrapText="1"/>
    </xf>
    <xf numFmtId="0" fontId="13" fillId="0" borderId="6" xfId="0" applyFont="1" applyBorder="1" applyAlignment="1">
      <alignment horizontal="left" vertical="center" wrapText="1"/>
    </xf>
    <xf numFmtId="166" fontId="16" fillId="0" borderId="22" xfId="0" applyNumberFormat="1" applyFont="1" applyBorder="1" applyAlignment="1">
      <alignment horizontal="center"/>
    </xf>
    <xf numFmtId="49" fontId="0" fillId="0" borderId="0" xfId="0" applyNumberFormat="1"/>
    <xf numFmtId="0" fontId="18" fillId="0" borderId="0" xfId="0" applyFont="1"/>
    <xf numFmtId="0" fontId="19" fillId="0" borderId="1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9" fillId="0" borderId="0" xfId="0" applyFont="1" applyBorder="1" applyAlignment="1">
      <alignment horizontal="left" vertical="center" wrapText="1"/>
    </xf>
    <xf numFmtId="2" fontId="7"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3" xfId="0" applyNumberFormat="1" applyFont="1" applyBorder="1" applyAlignment="1" applyProtection="1">
      <alignment horizontal="center" vertical="center" wrapText="1"/>
      <protection hidden="1"/>
    </xf>
    <xf numFmtId="2" fontId="3" fillId="0" borderId="37"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3"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7" fillId="0" borderId="23"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xf>
    <xf numFmtId="0" fontId="0" fillId="0" borderId="23" xfId="0" applyFont="1" applyBorder="1"/>
    <xf numFmtId="0" fontId="0" fillId="0" borderId="33" xfId="0" applyFont="1" applyBorder="1"/>
    <xf numFmtId="2" fontId="3" fillId="0" borderId="27" xfId="0" applyNumberFormat="1" applyFont="1" applyBorder="1" applyAlignment="1">
      <alignment horizontal="center" vertical="center" wrapText="1"/>
    </xf>
    <xf numFmtId="2" fontId="10" fillId="0" borderId="23" xfId="0" applyNumberFormat="1" applyFont="1" applyBorder="1" applyAlignment="1">
      <alignment horizontal="center" vertical="center"/>
    </xf>
    <xf numFmtId="2" fontId="7" fillId="0" borderId="23" xfId="0" applyNumberFormat="1" applyFont="1" applyBorder="1" applyAlignment="1">
      <alignment horizontal="center" vertical="center" wrapText="1"/>
    </xf>
    <xf numFmtId="2" fontId="3" fillId="0" borderId="33"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37"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7" fillId="0" borderId="33" xfId="0" applyNumberFormat="1" applyFont="1" applyBorder="1" applyAlignment="1">
      <alignment horizontal="center" vertical="center" wrapText="1"/>
    </xf>
    <xf numFmtId="2" fontId="3" fillId="0" borderId="27" xfId="0" applyNumberFormat="1" applyFont="1" applyBorder="1" applyAlignment="1">
      <alignment horizontal="center"/>
    </xf>
    <xf numFmtId="2" fontId="7" fillId="0" borderId="27" xfId="0" applyNumberFormat="1" applyFont="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3"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3" xfId="0" applyNumberFormat="1" applyFont="1" applyBorder="1" applyAlignment="1">
      <alignment horizontal="center" vertical="center" wrapText="1"/>
    </xf>
    <xf numFmtId="0" fontId="19" fillId="0" borderId="38" xfId="0" applyFont="1" applyBorder="1"/>
    <xf numFmtId="0" fontId="0" fillId="0" borderId="38" xfId="0" applyFont="1" applyBorder="1"/>
    <xf numFmtId="0" fontId="3" fillId="0" borderId="38" xfId="0" applyFont="1" applyBorder="1"/>
    <xf numFmtId="0" fontId="0" fillId="0" borderId="38" xfId="0" applyFont="1" applyFill="1" applyBorder="1" applyAlignment="1">
      <alignment horizontal="center" vertical="center" wrapText="1"/>
    </xf>
    <xf numFmtId="0" fontId="0" fillId="0" borderId="38" xfId="0" applyBorder="1"/>
    <xf numFmtId="0" fontId="13" fillId="0" borderId="38" xfId="0" applyFont="1" applyBorder="1" applyAlignment="1">
      <alignment horizontal="center" vertical="center"/>
    </xf>
    <xf numFmtId="0" fontId="13" fillId="0" borderId="38" xfId="0" applyNumberFormat="1" applyFont="1" applyFill="1" applyBorder="1" applyAlignment="1" applyProtection="1">
      <alignment horizontal="center" vertical="center" wrapText="1"/>
      <protection locked="0"/>
    </xf>
    <xf numFmtId="0" fontId="4" fillId="0" borderId="38" xfId="0" applyNumberFormat="1" applyFont="1" applyFill="1" applyBorder="1" applyAlignment="1" applyProtection="1">
      <alignment horizontal="center" vertical="center" wrapText="1"/>
      <protection locked="0"/>
    </xf>
    <xf numFmtId="2" fontId="3" fillId="0" borderId="38"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3"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1" xfId="0" applyFont="1" applyBorder="1" applyAlignment="1">
      <alignment horizontal="center" vertical="top"/>
    </xf>
    <xf numFmtId="0" fontId="13"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4" fillId="0" borderId="0" xfId="0" applyFont="1"/>
    <xf numFmtId="0" fontId="25" fillId="0" borderId="0" xfId="0" applyFont="1"/>
    <xf numFmtId="0" fontId="26" fillId="0" borderId="0" xfId="0" applyFont="1"/>
    <xf numFmtId="0" fontId="21" fillId="0" borderId="0" xfId="0" applyFont="1"/>
    <xf numFmtId="0" fontId="21" fillId="0" borderId="2" xfId="0" applyFont="1" applyBorder="1"/>
    <xf numFmtId="0" fontId="21" fillId="0" borderId="2" xfId="0" applyFont="1" applyBorder="1" applyAlignment="1">
      <alignment horizontal="center"/>
    </xf>
    <xf numFmtId="0" fontId="5" fillId="0" borderId="0" xfId="0" quotePrefix="1" applyFont="1" applyBorder="1" applyProtection="1">
      <protection hidden="1"/>
    </xf>
    <xf numFmtId="16" fontId="3" fillId="0" borderId="2" xfId="0" applyNumberFormat="1" applyFont="1" applyBorder="1" applyAlignment="1">
      <alignment horizontal="center" wrapText="1"/>
    </xf>
    <xf numFmtId="16" fontId="3" fillId="0" borderId="2" xfId="0" applyNumberFormat="1" applyFont="1" applyBorder="1" applyAlignment="1">
      <alignment horizontal="center" vertical="center" wrapText="1"/>
    </xf>
    <xf numFmtId="0" fontId="3" fillId="0" borderId="27" xfId="0" applyFont="1" applyBorder="1" applyAlignment="1">
      <alignment horizontal="center"/>
    </xf>
    <xf numFmtId="0" fontId="0" fillId="2" borderId="0" xfId="0" applyFill="1" applyBorder="1" applyAlignment="1">
      <alignment horizontal="center"/>
    </xf>
    <xf numFmtId="49" fontId="34" fillId="0" borderId="4" xfId="0" applyNumberFormat="1" applyFont="1" applyBorder="1" applyAlignment="1">
      <alignment horizontal="center" vertical="center" wrapText="1"/>
    </xf>
    <xf numFmtId="0" fontId="3" fillId="0" borderId="31" xfId="0" applyFont="1" applyBorder="1" applyAlignment="1">
      <alignment horizontal="center" vertical="center" wrapText="1"/>
    </xf>
    <xf numFmtId="0" fontId="3" fillId="0" borderId="32" xfId="0" applyFont="1" applyFill="1" applyBorder="1" applyAlignment="1">
      <alignment horizontal="center" vertical="center" wrapText="1"/>
    </xf>
    <xf numFmtId="0" fontId="13" fillId="0" borderId="32" xfId="0" applyFont="1" applyBorder="1" applyAlignment="1">
      <alignment horizontal="center" vertical="center" wrapText="1"/>
    </xf>
    <xf numFmtId="0" fontId="13" fillId="0" borderId="0" xfId="0" applyFont="1" applyBorder="1"/>
    <xf numFmtId="0" fontId="6" fillId="0" borderId="43" xfId="0" applyFont="1" applyBorder="1"/>
    <xf numFmtId="165" fontId="16" fillId="0" borderId="44" xfId="0" applyNumberFormat="1" applyFont="1" applyBorder="1" applyAlignment="1">
      <alignment horizontal="center"/>
    </xf>
    <xf numFmtId="0" fontId="19" fillId="0" borderId="2" xfId="0" applyFont="1" applyBorder="1" applyAlignment="1">
      <alignment horizontal="center"/>
    </xf>
    <xf numFmtId="0" fontId="0" fillId="0" borderId="23" xfId="0" applyFont="1" applyBorder="1" applyAlignment="1">
      <alignment horizontal="center"/>
    </xf>
    <xf numFmtId="165" fontId="6" fillId="0" borderId="44" xfId="0" applyNumberFormat="1" applyFont="1" applyBorder="1" applyAlignment="1">
      <alignment horizontal="center"/>
    </xf>
    <xf numFmtId="0" fontId="38" fillId="0" borderId="2" xfId="0" applyFont="1" applyBorder="1" applyAlignment="1">
      <alignment horizontal="justify"/>
    </xf>
    <xf numFmtId="0" fontId="3" fillId="0" borderId="2" xfId="0" applyFont="1" applyFill="1" applyBorder="1" applyAlignment="1">
      <alignment horizontal="center" vertical="center" wrapText="1"/>
    </xf>
    <xf numFmtId="16" fontId="3" fillId="0" borderId="2" xfId="0" applyNumberFormat="1" applyFont="1" applyFill="1" applyBorder="1" applyAlignment="1">
      <alignment horizontal="center" vertical="center" wrapText="1"/>
    </xf>
    <xf numFmtId="0" fontId="42" fillId="0" borderId="2" xfId="0" applyFont="1" applyBorder="1" applyAlignment="1">
      <alignment horizontal="center" vertical="center" wrapText="1"/>
    </xf>
    <xf numFmtId="0" fontId="3" fillId="0" borderId="0" xfId="0" applyFont="1" applyBorder="1" applyAlignment="1">
      <alignment horizontal="center" vertical="center"/>
    </xf>
    <xf numFmtId="0" fontId="3" fillId="0" borderId="0" xfId="0" applyFont="1" applyFill="1" applyBorder="1" applyAlignment="1">
      <alignment horizontal="center" vertical="center" wrapText="1"/>
    </xf>
    <xf numFmtId="0" fontId="0" fillId="9" borderId="0" xfId="0" applyFill="1"/>
    <xf numFmtId="0" fontId="13" fillId="9" borderId="18" xfId="0" applyFont="1" applyFill="1" applyBorder="1" applyAlignment="1">
      <alignment horizontal="center" vertical="center" wrapText="1"/>
    </xf>
    <xf numFmtId="0" fontId="15" fillId="9" borderId="2" xfId="1" applyFont="1" applyFill="1" applyBorder="1" applyAlignment="1" applyProtection="1">
      <alignment horizontal="center" vertical="center" wrapText="1"/>
    </xf>
    <xf numFmtId="2" fontId="3" fillId="9" borderId="23" xfId="0" applyNumberFormat="1" applyFont="1" applyFill="1" applyBorder="1" applyAlignment="1" applyProtection="1">
      <alignment horizontal="center" vertical="center" wrapText="1"/>
      <protection hidden="1"/>
    </xf>
    <xf numFmtId="0" fontId="3" fillId="9" borderId="2" xfId="0" applyFont="1" applyFill="1" applyBorder="1" applyAlignment="1">
      <alignment horizontal="center" vertical="center" wrapText="1"/>
    </xf>
    <xf numFmtId="0" fontId="13" fillId="9" borderId="2" xfId="0" applyFont="1" applyFill="1" applyBorder="1" applyAlignment="1">
      <alignment horizontal="center" vertical="center" wrapText="1"/>
    </xf>
    <xf numFmtId="1" fontId="13" fillId="9" borderId="2" xfId="0" applyNumberFormat="1" applyFont="1" applyFill="1" applyBorder="1" applyAlignment="1" applyProtection="1">
      <alignment horizontal="center" vertical="center" wrapText="1"/>
      <protection locked="0"/>
    </xf>
    <xf numFmtId="2" fontId="7" fillId="9" borderId="27" xfId="0" applyNumberFormat="1" applyFont="1" applyFill="1" applyBorder="1" applyAlignment="1" applyProtection="1">
      <alignment horizontal="center" vertical="center" wrapText="1"/>
      <protection hidden="1"/>
    </xf>
    <xf numFmtId="0" fontId="0" fillId="9" borderId="4" xfId="0" applyFill="1" applyBorder="1" applyAlignment="1">
      <alignment horizontal="center"/>
    </xf>
    <xf numFmtId="0" fontId="13" fillId="9" borderId="2" xfId="0" applyFont="1" applyFill="1" applyBorder="1" applyAlignment="1" applyProtection="1">
      <alignment horizontal="center" vertical="center" wrapText="1"/>
      <protection locked="0"/>
    </xf>
    <xf numFmtId="0" fontId="10" fillId="9" borderId="0" xfId="0" applyFont="1" applyFill="1" applyBorder="1" applyAlignment="1">
      <alignment horizontal="center" vertical="center" wrapText="1"/>
    </xf>
    <xf numFmtId="0" fontId="9" fillId="9" borderId="0" xfId="0" applyFont="1" applyFill="1" applyAlignment="1" applyProtection="1">
      <alignment horizontal="center" vertical="center"/>
      <protection hidden="1"/>
    </xf>
    <xf numFmtId="0" fontId="6" fillId="9" borderId="0" xfId="0" applyFont="1" applyFill="1" applyAlignment="1">
      <alignment horizontal="center" vertical="center" wrapText="1"/>
    </xf>
    <xf numFmtId="0" fontId="10" fillId="9" borderId="0" xfId="0" applyFont="1" applyFill="1" applyAlignment="1">
      <alignment horizontal="center" vertical="center" wrapText="1"/>
    </xf>
    <xf numFmtId="0" fontId="42" fillId="9" borderId="2" xfId="0" applyFont="1" applyFill="1" applyBorder="1" applyAlignment="1">
      <alignment horizontal="center" vertical="center" wrapText="1"/>
    </xf>
    <xf numFmtId="16" fontId="3" fillId="9" borderId="2" xfId="0" applyNumberFormat="1" applyFont="1" applyFill="1" applyBorder="1" applyAlignment="1">
      <alignment horizontal="center" vertical="center" wrapText="1"/>
    </xf>
    <xf numFmtId="0" fontId="0" fillId="9" borderId="0" xfId="0" applyFill="1" applyBorder="1" applyAlignment="1">
      <alignment horizontal="center"/>
    </xf>
    <xf numFmtId="0" fontId="21" fillId="9" borderId="0" xfId="0" applyFont="1" applyFill="1"/>
    <xf numFmtId="0" fontId="38" fillId="9" borderId="2" xfId="0" applyFont="1" applyFill="1" applyBorder="1" applyAlignment="1">
      <alignment horizontal="justify"/>
    </xf>
    <xf numFmtId="0" fontId="13" fillId="9" borderId="0" xfId="0" applyFont="1" applyFill="1" applyAlignment="1" applyProtection="1">
      <alignment vertical="center"/>
      <protection hidden="1"/>
    </xf>
    <xf numFmtId="0" fontId="19" fillId="9" borderId="0" xfId="0" applyFont="1" applyFill="1"/>
    <xf numFmtId="0" fontId="9" fillId="9" borderId="0" xfId="0" applyFont="1" applyFill="1" applyAlignment="1">
      <alignment horizontal="center" vertical="center" wrapText="1"/>
    </xf>
    <xf numFmtId="0" fontId="3" fillId="9" borderId="18" xfId="0" applyFont="1" applyFill="1" applyBorder="1" applyAlignment="1">
      <alignment horizontal="center" vertical="center" wrapText="1"/>
    </xf>
    <xf numFmtId="0" fontId="7" fillId="9" borderId="2" xfId="0" applyFont="1" applyFill="1" applyBorder="1" applyAlignment="1">
      <alignment horizontal="center" vertical="center" wrapText="1"/>
    </xf>
    <xf numFmtId="0" fontId="0" fillId="9" borderId="0" xfId="0" applyFont="1" applyFill="1"/>
    <xf numFmtId="0" fontId="13" fillId="0" borderId="0" xfId="0" applyNumberFormat="1" applyFont="1" applyFill="1" applyBorder="1" applyAlignment="1" applyProtection="1">
      <alignment horizontal="center" vertical="center" wrapText="1"/>
      <protection locked="0"/>
    </xf>
    <xf numFmtId="0" fontId="16" fillId="0" borderId="43" xfId="0" applyFont="1" applyBorder="1"/>
    <xf numFmtId="0" fontId="0" fillId="9" borderId="2" xfId="0" applyFont="1" applyFill="1" applyBorder="1" applyAlignment="1">
      <alignment horizontal="center" vertical="center" wrapText="1"/>
    </xf>
    <xf numFmtId="0" fontId="10" fillId="0" borderId="2" xfId="0" applyFont="1" applyBorder="1" applyAlignment="1" applyProtection="1">
      <alignment horizontal="center" vertical="center" wrapText="1"/>
      <protection hidden="1"/>
    </xf>
    <xf numFmtId="0" fontId="10" fillId="0" borderId="2" xfId="0" applyFont="1" applyBorder="1" applyAlignment="1" applyProtection="1">
      <alignment horizontal="center" vertical="center"/>
      <protection hidden="1"/>
    </xf>
    <xf numFmtId="0" fontId="10" fillId="0" borderId="2" xfId="0" applyFont="1" applyBorder="1" applyAlignment="1">
      <alignment horizontal="center" wrapText="1"/>
    </xf>
    <xf numFmtId="0" fontId="13" fillId="0" borderId="45" xfId="0" applyFont="1" applyBorder="1" applyAlignment="1" applyProtection="1">
      <alignment horizontal="center" vertical="center" wrapText="1"/>
      <protection hidden="1"/>
    </xf>
    <xf numFmtId="0" fontId="19" fillId="0" borderId="0" xfId="0" applyFont="1" applyBorder="1"/>
    <xf numFmtId="1" fontId="13" fillId="9" borderId="18" xfId="0" applyNumberFormat="1" applyFont="1" applyFill="1" applyBorder="1" applyAlignment="1">
      <alignment horizontal="center" vertical="center" wrapText="1"/>
    </xf>
    <xf numFmtId="2" fontId="7" fillId="9" borderId="23" xfId="0" applyNumberFormat="1" applyFont="1" applyFill="1" applyBorder="1" applyAlignment="1" applyProtection="1">
      <alignment horizontal="center" vertical="center" wrapText="1"/>
      <protection hidden="1"/>
    </xf>
    <xf numFmtId="0" fontId="19" fillId="0" borderId="31" xfId="0" applyFont="1" applyBorder="1" applyAlignment="1">
      <alignment horizontal="center" vertical="center" wrapText="1"/>
    </xf>
    <xf numFmtId="0" fontId="19" fillId="0" borderId="32" xfId="0" applyFont="1" applyBorder="1" applyAlignment="1">
      <alignment horizontal="center" vertical="center" wrapText="1"/>
    </xf>
    <xf numFmtId="0" fontId="10" fillId="0" borderId="2" xfId="0" applyFont="1" applyFill="1" applyBorder="1" applyAlignment="1">
      <alignment horizontal="center" vertical="center" wrapText="1"/>
    </xf>
    <xf numFmtId="0" fontId="13" fillId="0" borderId="28" xfId="0" applyFont="1" applyBorder="1" applyAlignment="1">
      <alignment horizontal="center" vertical="center" wrapText="1"/>
    </xf>
    <xf numFmtId="0" fontId="13" fillId="0" borderId="46" xfId="0" applyFont="1" applyBorder="1" applyAlignment="1">
      <alignment horizontal="center" vertical="center" wrapText="1"/>
    </xf>
    <xf numFmtId="0" fontId="13" fillId="0" borderId="47" xfId="0" applyFont="1" applyBorder="1" applyAlignment="1">
      <alignment horizontal="center" vertical="center" wrapText="1"/>
    </xf>
    <xf numFmtId="0" fontId="3" fillId="0" borderId="17" xfId="0" applyFont="1" applyBorder="1" applyAlignment="1">
      <alignment horizontal="left" vertical="center" wrapText="1"/>
    </xf>
    <xf numFmtId="0" fontId="3" fillId="0" borderId="8" xfId="0" applyFont="1" applyBorder="1" applyAlignment="1">
      <alignment horizontal="left" vertical="center" wrapText="1"/>
    </xf>
    <xf numFmtId="166" fontId="16" fillId="0" borderId="44" xfId="0" applyNumberFormat="1" applyFont="1" applyBorder="1" applyAlignment="1">
      <alignment horizontal="center"/>
    </xf>
    <xf numFmtId="15" fontId="13" fillId="0" borderId="2" xfId="0" applyNumberFormat="1" applyFont="1" applyBorder="1" applyAlignment="1">
      <alignment horizontal="center" vertical="center" wrapText="1"/>
    </xf>
    <xf numFmtId="0" fontId="13" fillId="0" borderId="27" xfId="0" applyFont="1" applyBorder="1" applyAlignment="1">
      <alignment horizontal="center" vertical="center" wrapText="1"/>
    </xf>
    <xf numFmtId="0" fontId="13" fillId="0" borderId="23" xfId="0" applyFont="1" applyBorder="1" applyAlignment="1">
      <alignment horizontal="center" vertical="center" wrapText="1"/>
    </xf>
    <xf numFmtId="1" fontId="13" fillId="9" borderId="2" xfId="0" applyNumberFormat="1" applyFont="1" applyFill="1" applyBorder="1" applyAlignment="1">
      <alignment horizontal="center" vertical="center" wrapText="1"/>
    </xf>
    <xf numFmtId="0" fontId="38" fillId="9" borderId="2" xfId="0" applyFont="1" applyFill="1" applyBorder="1" applyAlignment="1">
      <alignment wrapText="1"/>
    </xf>
    <xf numFmtId="0" fontId="0" fillId="9" borderId="2" xfId="0" applyFill="1" applyBorder="1"/>
    <xf numFmtId="0" fontId="13" fillId="0" borderId="27" xfId="0" applyFont="1" applyBorder="1" applyAlignment="1" applyProtection="1">
      <alignment horizontal="center" vertical="center" wrapText="1"/>
      <protection hidden="1"/>
    </xf>
    <xf numFmtId="2" fontId="3" fillId="9" borderId="23" xfId="0" applyNumberFormat="1" applyFont="1" applyFill="1" applyBorder="1" applyAlignment="1" applyProtection="1">
      <alignment horizontal="center" vertical="center"/>
      <protection hidden="1"/>
    </xf>
    <xf numFmtId="0" fontId="6" fillId="9" borderId="43" xfId="0" applyFont="1" applyFill="1" applyBorder="1"/>
    <xf numFmtId="165" fontId="6" fillId="0" borderId="44" xfId="0" applyNumberFormat="1" applyFont="1" applyBorder="1" applyAlignment="1">
      <alignment horizontal="center" vertical="center" wrapText="1"/>
    </xf>
    <xf numFmtId="0" fontId="3" fillId="9" borderId="25" xfId="0" applyFont="1" applyFill="1" applyBorder="1" applyAlignment="1" applyProtection="1">
      <alignment horizontal="center" vertical="center" wrapText="1"/>
      <protection hidden="1"/>
    </xf>
    <xf numFmtId="0" fontId="3" fillId="9" borderId="31" xfId="0" applyFont="1" applyFill="1" applyBorder="1" applyAlignment="1">
      <alignment horizontal="center" vertical="center"/>
    </xf>
    <xf numFmtId="0" fontId="3" fillId="0" borderId="31" xfId="0" applyFont="1" applyBorder="1" applyAlignment="1">
      <alignment horizontal="center" vertical="center"/>
    </xf>
    <xf numFmtId="0" fontId="0" fillId="0" borderId="0" xfId="0" applyFont="1" applyFill="1" applyBorder="1" applyAlignment="1">
      <alignment horizontal="center" vertical="center" wrapText="1"/>
    </xf>
    <xf numFmtId="0" fontId="6" fillId="0" borderId="25" xfId="0" applyFont="1" applyBorder="1" applyAlignment="1">
      <alignment horizontal="center" vertical="center" wrapText="1"/>
    </xf>
    <xf numFmtId="0" fontId="3" fillId="0" borderId="18" xfId="0" applyFont="1" applyBorder="1" applyAlignment="1">
      <alignment horizontal="center" vertical="center"/>
    </xf>
    <xf numFmtId="0" fontId="19" fillId="0" borderId="0" xfId="0" applyFont="1" applyBorder="1" applyAlignment="1">
      <alignment horizontal="center" vertical="center" wrapText="1"/>
    </xf>
    <xf numFmtId="165" fontId="16" fillId="0" borderId="44" xfId="0" applyNumberFormat="1" applyFont="1" applyBorder="1" applyAlignment="1">
      <alignment horizontal="center" vertical="center" wrapText="1"/>
    </xf>
    <xf numFmtId="0" fontId="3" fillId="0" borderId="37" xfId="0" applyFont="1" applyBorder="1" applyAlignment="1">
      <alignment horizontal="center" vertical="center"/>
    </xf>
    <xf numFmtId="0" fontId="3" fillId="0" borderId="8" xfId="0" applyFont="1" applyBorder="1" applyAlignment="1">
      <alignment vertical="center" wrapText="1"/>
    </xf>
    <xf numFmtId="0" fontId="3" fillId="0" borderId="23" xfId="0" applyFont="1" applyBorder="1" applyAlignment="1">
      <alignment horizontal="center" vertical="center"/>
    </xf>
    <xf numFmtId="0" fontId="0" fillId="0" borderId="9" xfId="0" applyBorder="1" applyAlignment="1">
      <alignment vertical="center" wrapText="1"/>
    </xf>
    <xf numFmtId="0" fontId="1" fillId="0" borderId="6" xfId="0" applyFont="1" applyBorder="1" applyAlignment="1">
      <alignment horizontal="center" vertical="center"/>
    </xf>
    <xf numFmtId="0" fontId="19" fillId="0" borderId="6" xfId="0" applyFont="1" applyBorder="1" applyAlignment="1">
      <alignment horizontal="center" vertical="center"/>
    </xf>
    <xf numFmtId="0" fontId="0" fillId="0" borderId="33" xfId="0" applyFont="1" applyBorder="1" applyAlignment="1">
      <alignment horizontal="center" vertical="center"/>
    </xf>
    <xf numFmtId="0" fontId="3" fillId="0" borderId="7" xfId="0" applyFont="1" applyBorder="1" applyAlignment="1">
      <alignment vertical="center" wrapText="1"/>
    </xf>
    <xf numFmtId="0" fontId="13" fillId="0" borderId="21" xfId="0" applyFont="1" applyBorder="1" applyAlignment="1">
      <alignment horizontal="center" vertical="center" wrapText="1"/>
    </xf>
    <xf numFmtId="0" fontId="3" fillId="0" borderId="9" xfId="0" applyFont="1" applyBorder="1" applyAlignment="1">
      <alignment horizontal="left" vertical="center" wrapText="1"/>
    </xf>
    <xf numFmtId="0" fontId="9" fillId="5" borderId="2" xfId="0" applyFont="1" applyFill="1" applyBorder="1" applyAlignment="1" applyProtection="1">
      <alignment horizontal="left" vertical="center"/>
      <protection locked="0"/>
    </xf>
    <xf numFmtId="49" fontId="3" fillId="0" borderId="6" xfId="0" applyNumberFormat="1" applyFont="1" applyBorder="1" applyAlignment="1">
      <alignment horizontal="center" vertical="center" wrapText="1"/>
    </xf>
    <xf numFmtId="49" fontId="13" fillId="0" borderId="6" xfId="0" applyNumberFormat="1" applyFont="1" applyBorder="1" applyAlignment="1">
      <alignment horizontal="center" vertical="center" wrapText="1"/>
    </xf>
    <xf numFmtId="1" fontId="13" fillId="0" borderId="6" xfId="0" applyNumberFormat="1" applyFont="1" applyBorder="1" applyAlignment="1">
      <alignment horizontal="center" vertical="center" wrapText="1"/>
    </xf>
    <xf numFmtId="0" fontId="13" fillId="0" borderId="6" xfId="0" applyNumberFormat="1" applyFont="1" applyBorder="1" applyAlignment="1">
      <alignment horizontal="center" vertical="center" wrapText="1"/>
    </xf>
    <xf numFmtId="0" fontId="13" fillId="0" borderId="49" xfId="0" applyFont="1" applyBorder="1" applyAlignment="1">
      <alignment horizontal="center" vertical="center" wrapText="1"/>
    </xf>
    <xf numFmtId="0" fontId="3" fillId="9" borderId="29" xfId="0" applyFont="1" applyFill="1" applyBorder="1" applyAlignment="1">
      <alignment horizontal="center" vertical="center" wrapText="1"/>
    </xf>
    <xf numFmtId="0" fontId="3" fillId="9" borderId="34" xfId="0" applyFont="1" applyFill="1" applyBorder="1" applyAlignment="1">
      <alignment horizontal="center" vertical="center" wrapText="1"/>
    </xf>
    <xf numFmtId="0" fontId="34" fillId="0" borderId="34" xfId="0" applyFont="1" applyBorder="1" applyAlignment="1" applyProtection="1">
      <alignment horizontal="center" vertical="center" wrapText="1"/>
      <protection locked="0"/>
    </xf>
    <xf numFmtId="49" fontId="3" fillId="0" borderId="34" xfId="0" applyNumberFormat="1" applyFont="1" applyBorder="1" applyAlignment="1" applyProtection="1">
      <alignment horizontal="center" vertical="center" wrapText="1"/>
      <protection locked="0"/>
    </xf>
    <xf numFmtId="0" fontId="34" fillId="9" borderId="34" xfId="0" applyFont="1" applyFill="1" applyBorder="1" applyAlignment="1" applyProtection="1">
      <alignment horizontal="center" vertical="center" wrapText="1"/>
      <protection locked="0"/>
    </xf>
    <xf numFmtId="49" fontId="34" fillId="0" borderId="50" xfId="0" applyNumberFormat="1" applyFont="1" applyBorder="1" applyAlignment="1">
      <alignment horizontal="center" vertical="center" wrapText="1"/>
    </xf>
    <xf numFmtId="0" fontId="13" fillId="0" borderId="51"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8" xfId="0" applyFont="1" applyBorder="1" applyAlignment="1">
      <alignment horizontal="left" vertical="center" wrapText="1"/>
    </xf>
    <xf numFmtId="0" fontId="6" fillId="0" borderId="2" xfId="0" applyFont="1" applyBorder="1" applyAlignment="1" applyProtection="1">
      <alignment horizontal="left" vertical="center" wrapText="1"/>
      <protection locked="0"/>
    </xf>
    <xf numFmtId="0" fontId="6" fillId="9" borderId="2" xfId="0" applyFont="1" applyFill="1" applyBorder="1" applyAlignment="1" applyProtection="1">
      <alignment horizontal="left" vertical="center" wrapText="1"/>
      <protection locked="0"/>
    </xf>
    <xf numFmtId="0" fontId="46" fillId="9" borderId="2" xfId="0" applyFont="1" applyFill="1" applyBorder="1" applyAlignment="1" applyProtection="1">
      <alignment horizontal="left" vertical="center" wrapText="1"/>
      <protection locked="0"/>
    </xf>
    <xf numFmtId="49" fontId="46" fillId="0" borderId="2" xfId="0" applyNumberFormat="1" applyFont="1" applyBorder="1" applyAlignment="1" applyProtection="1">
      <alignment horizontal="left" vertical="center" wrapText="1"/>
      <protection locked="0"/>
    </xf>
    <xf numFmtId="0" fontId="6" fillId="9" borderId="6" xfId="0" applyFont="1" applyFill="1" applyBorder="1" applyAlignment="1" applyProtection="1">
      <alignment horizontal="left" vertical="center" wrapText="1"/>
      <protection locked="0"/>
    </xf>
    <xf numFmtId="0" fontId="0" fillId="9" borderId="6" xfId="0" applyFill="1" applyBorder="1" applyAlignment="1">
      <alignment horizontal="center" vertical="center" wrapText="1"/>
    </xf>
    <xf numFmtId="0" fontId="13" fillId="9" borderId="6" xfId="0" applyFont="1" applyFill="1" applyBorder="1" applyAlignment="1" applyProtection="1">
      <alignment horizontal="center" vertical="center" wrapText="1"/>
      <protection locked="0"/>
    </xf>
    <xf numFmtId="1" fontId="13" fillId="9" borderId="6" xfId="0" applyNumberFormat="1" applyFont="1" applyFill="1" applyBorder="1" applyAlignment="1" applyProtection="1">
      <alignment horizontal="center" vertical="center" wrapText="1"/>
      <protection locked="0"/>
    </xf>
    <xf numFmtId="0" fontId="38" fillId="9" borderId="6" xfId="0" applyFont="1" applyFill="1" applyBorder="1"/>
    <xf numFmtId="2" fontId="3" fillId="9" borderId="33" xfId="0" applyNumberFormat="1" applyFont="1" applyFill="1" applyBorder="1" applyAlignment="1" applyProtection="1">
      <alignment horizontal="center" vertical="center"/>
      <protection hidden="1"/>
    </xf>
    <xf numFmtId="0" fontId="13" fillId="0" borderId="29" xfId="0" applyFont="1" applyBorder="1" applyAlignment="1" applyProtection="1">
      <alignment horizontal="center" vertical="center" wrapText="1"/>
      <protection locked="0"/>
    </xf>
    <xf numFmtId="49" fontId="34" fillId="0" borderId="34" xfId="0" applyNumberFormat="1" applyFont="1" applyBorder="1" applyAlignment="1" applyProtection="1">
      <alignment horizontal="center" vertical="center" wrapText="1"/>
      <protection locked="0"/>
    </xf>
    <xf numFmtId="49" fontId="34" fillId="9" borderId="34" xfId="0" applyNumberFormat="1" applyFont="1" applyFill="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3" fillId="0" borderId="34" xfId="0" applyFont="1" applyBorder="1" applyAlignment="1" applyProtection="1">
      <alignment horizontal="center" vertical="center" wrapText="1"/>
      <protection locked="0"/>
    </xf>
    <xf numFmtId="49" fontId="13" fillId="0" borderId="34" xfId="0" applyNumberFormat="1" applyFont="1" applyBorder="1" applyAlignment="1" applyProtection="1">
      <alignment horizontal="center" vertical="center" wrapText="1"/>
      <protection locked="0"/>
    </xf>
    <xf numFmtId="49" fontId="34" fillId="9" borderId="50" xfId="0" applyNumberFormat="1" applyFont="1" applyFill="1" applyBorder="1" applyAlignment="1" applyProtection="1">
      <alignment horizontal="center" vertical="center" wrapText="1"/>
      <protection locked="0"/>
    </xf>
    <xf numFmtId="0" fontId="13" fillId="0" borderId="52" xfId="0" applyFont="1" applyBorder="1" applyAlignment="1">
      <alignment horizontal="center" vertical="center" wrapText="1"/>
    </xf>
    <xf numFmtId="0" fontId="13" fillId="0" borderId="53" xfId="0" applyNumberFormat="1" applyFont="1" applyBorder="1" applyAlignment="1" applyProtection="1">
      <alignment horizontal="center" vertical="center" wrapText="1"/>
      <protection locked="0"/>
    </xf>
    <xf numFmtId="0" fontId="13" fillId="9" borderId="53" xfId="0" applyNumberFormat="1" applyFont="1" applyFill="1" applyBorder="1" applyAlignment="1" applyProtection="1">
      <alignment horizontal="center" vertical="center" wrapText="1"/>
      <protection locked="0"/>
    </xf>
    <xf numFmtId="0" fontId="13" fillId="9" borderId="54" xfId="0" applyNumberFormat="1" applyFont="1" applyFill="1" applyBorder="1" applyAlignment="1" applyProtection="1">
      <alignment horizontal="center" vertical="center" wrapText="1"/>
      <protection locked="0"/>
    </xf>
    <xf numFmtId="0" fontId="9" fillId="0" borderId="2" xfId="0" applyFont="1" applyBorder="1" applyAlignment="1">
      <alignment horizontal="center" wrapText="1"/>
    </xf>
    <xf numFmtId="0" fontId="9" fillId="0" borderId="2" xfId="0" applyFont="1" applyBorder="1" applyAlignment="1">
      <alignment horizontal="center" vertical="center" wrapText="1"/>
    </xf>
    <xf numFmtId="0" fontId="48" fillId="0" borderId="2" xfId="0" applyFont="1" applyBorder="1" applyAlignment="1" applyProtection="1">
      <alignment horizontal="center" vertical="center" wrapText="1"/>
      <protection hidden="1"/>
    </xf>
    <xf numFmtId="0" fontId="48" fillId="0" borderId="2" xfId="0" applyFont="1" applyBorder="1" applyAlignment="1">
      <alignment horizontal="center" vertical="center" wrapText="1"/>
    </xf>
    <xf numFmtId="0" fontId="10" fillId="0" borderId="4" xfId="0" applyFont="1" applyBorder="1" applyAlignment="1" applyProtection="1">
      <alignment horizontal="center" vertical="center" wrapText="1"/>
      <protection hidden="1"/>
    </xf>
    <xf numFmtId="0" fontId="48" fillId="0" borderId="4" xfId="0" applyFont="1" applyBorder="1" applyAlignment="1" applyProtection="1">
      <alignment horizontal="center" vertical="center" wrapText="1"/>
      <protection hidden="1"/>
    </xf>
    <xf numFmtId="0" fontId="10" fillId="0" borderId="4" xfId="0" applyFont="1" applyBorder="1" applyAlignment="1" applyProtection="1">
      <alignment horizontal="center" vertical="center"/>
      <protection hidden="1"/>
    </xf>
    <xf numFmtId="0" fontId="10" fillId="0" borderId="25" xfId="0" applyFont="1" applyBorder="1" applyAlignment="1" applyProtection="1">
      <alignment horizontal="center" vertical="center"/>
      <protection hidden="1"/>
    </xf>
    <xf numFmtId="0" fontId="10" fillId="0" borderId="25" xfId="0" applyFont="1" applyBorder="1" applyAlignment="1" applyProtection="1">
      <alignment horizontal="center" vertical="center" wrapText="1"/>
      <protection hidden="1"/>
    </xf>
    <xf numFmtId="2" fontId="9" fillId="0" borderId="44" xfId="0" applyNumberFormat="1" applyFont="1" applyBorder="1" applyAlignment="1">
      <alignment horizontal="center"/>
    </xf>
    <xf numFmtId="0" fontId="3" fillId="0" borderId="37"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9" fillId="9" borderId="6" xfId="0" applyFont="1" applyFill="1" applyBorder="1" applyAlignment="1">
      <alignment horizontal="center" vertical="center" wrapText="1"/>
    </xf>
    <xf numFmtId="0" fontId="10" fillId="9" borderId="6" xfId="0" applyFont="1" applyFill="1" applyBorder="1" applyAlignment="1">
      <alignment horizontal="center" vertical="center" wrapText="1"/>
    </xf>
    <xf numFmtId="0" fontId="10" fillId="9" borderId="6" xfId="0" quotePrefix="1" applyFont="1" applyFill="1" applyBorder="1" applyAlignment="1">
      <alignment horizontal="center" vertical="center" wrapText="1"/>
    </xf>
    <xf numFmtId="2" fontId="10" fillId="9" borderId="33" xfId="0" applyNumberFormat="1" applyFont="1" applyFill="1" applyBorder="1" applyAlignment="1">
      <alignment horizontal="center" vertical="center" wrapText="1"/>
    </xf>
    <xf numFmtId="0" fontId="10" fillId="0" borderId="36" xfId="0" applyFont="1" applyBorder="1" applyAlignment="1" applyProtection="1">
      <alignment horizontal="center" vertical="center"/>
      <protection hidden="1"/>
    </xf>
    <xf numFmtId="0" fontId="10" fillId="0" borderId="35" xfId="0" applyFont="1" applyBorder="1" applyAlignment="1">
      <alignment horizontal="center" vertical="center" wrapText="1"/>
    </xf>
    <xf numFmtId="0" fontId="10" fillId="0" borderId="34" xfId="0" applyFont="1" applyBorder="1" applyAlignment="1">
      <alignment horizontal="center" vertical="center" wrapText="1"/>
    </xf>
    <xf numFmtId="0" fontId="35" fillId="0" borderId="34" xfId="0" applyFont="1" applyBorder="1" applyAlignment="1">
      <alignment horizontal="center" vertical="center" wrapText="1"/>
    </xf>
    <xf numFmtId="0" fontId="35" fillId="9" borderId="50" xfId="0" applyFont="1" applyFill="1" applyBorder="1" applyAlignment="1">
      <alignment horizontal="center" vertical="center" wrapText="1"/>
    </xf>
    <xf numFmtId="0" fontId="10" fillId="0" borderId="48" xfId="0" applyFont="1" applyBorder="1" applyAlignment="1" applyProtection="1">
      <alignment horizontal="center" vertical="center" wrapText="1"/>
      <protection hidden="1"/>
    </xf>
    <xf numFmtId="0" fontId="10" fillId="0" borderId="55" xfId="0" applyFont="1" applyBorder="1" applyAlignment="1" applyProtection="1">
      <alignment horizontal="center" vertical="center" wrapText="1"/>
      <protection hidden="1"/>
    </xf>
    <xf numFmtId="0" fontId="10" fillId="0" borderId="53" xfId="0" applyFont="1" applyBorder="1" applyAlignment="1" applyProtection="1">
      <alignment horizontal="center" vertical="center" wrapText="1"/>
      <protection hidden="1"/>
    </xf>
    <xf numFmtId="0" fontId="10" fillId="0" borderId="53" xfId="0" applyFont="1" applyFill="1" applyBorder="1" applyAlignment="1">
      <alignment horizontal="center" vertical="center"/>
    </xf>
    <xf numFmtId="0" fontId="10" fillId="9" borderId="54" xfId="0" applyFont="1" applyFill="1" applyBorder="1" applyAlignment="1">
      <alignment horizontal="center" vertical="center"/>
    </xf>
    <xf numFmtId="0" fontId="42" fillId="0" borderId="18" xfId="0" applyFont="1" applyBorder="1" applyAlignment="1">
      <alignment horizontal="center" vertical="center" wrapText="1"/>
    </xf>
    <xf numFmtId="0" fontId="42" fillId="9" borderId="18" xfId="0" applyFont="1" applyFill="1" applyBorder="1" applyAlignment="1" applyProtection="1">
      <alignment horizontal="center" vertical="center" wrapText="1"/>
      <protection hidden="1"/>
    </xf>
    <xf numFmtId="2" fontId="42" fillId="0" borderId="27" xfId="0" applyNumberFormat="1" applyFont="1" applyBorder="1" applyAlignment="1">
      <alignment horizontal="center"/>
    </xf>
    <xf numFmtId="0" fontId="42" fillId="9" borderId="2" xfId="0" applyFont="1" applyFill="1" applyBorder="1" applyAlignment="1" applyProtection="1">
      <alignment horizontal="center" vertical="center" wrapText="1"/>
      <protection hidden="1"/>
    </xf>
    <xf numFmtId="2" fontId="42" fillId="0" borderId="23" xfId="0" applyNumberFormat="1" applyFont="1" applyBorder="1" applyAlignment="1">
      <alignment horizontal="center"/>
    </xf>
    <xf numFmtId="0" fontId="42" fillId="0" borderId="2" xfId="0" applyFont="1" applyBorder="1" applyAlignment="1">
      <alignment horizontal="center" wrapText="1"/>
    </xf>
    <xf numFmtId="0" fontId="42" fillId="0" borderId="2" xfId="0" applyFont="1" applyBorder="1" applyAlignment="1">
      <alignment horizontal="center"/>
    </xf>
    <xf numFmtId="16" fontId="42" fillId="0" borderId="2" xfId="0" applyNumberFormat="1" applyFont="1" applyBorder="1" applyAlignment="1">
      <alignment horizontal="center" wrapText="1"/>
    </xf>
    <xf numFmtId="16" fontId="42" fillId="9" borderId="2" xfId="0" applyNumberFormat="1" applyFont="1" applyFill="1" applyBorder="1" applyAlignment="1">
      <alignment horizontal="center" wrapText="1"/>
    </xf>
    <xf numFmtId="0" fontId="42" fillId="0" borderId="2" xfId="0" quotePrefix="1" applyFont="1" applyBorder="1" applyAlignment="1">
      <alignment horizontal="center" vertical="center" wrapText="1"/>
    </xf>
    <xf numFmtId="2" fontId="42" fillId="0" borderId="23" xfId="0" applyNumberFormat="1" applyFont="1" applyBorder="1" applyAlignment="1">
      <alignment horizontal="center" vertical="center" wrapText="1"/>
    </xf>
    <xf numFmtId="0" fontId="42" fillId="0" borderId="6" xfId="0" applyFont="1" applyBorder="1" applyAlignment="1">
      <alignment horizontal="center" vertical="center" wrapText="1"/>
    </xf>
    <xf numFmtId="0" fontId="53" fillId="0" borderId="6" xfId="0" applyFont="1" applyBorder="1" applyAlignment="1">
      <alignment horizontal="center" vertical="center" wrapText="1"/>
    </xf>
    <xf numFmtId="0" fontId="53" fillId="0" borderId="6" xfId="0" quotePrefix="1" applyFont="1" applyBorder="1" applyAlignment="1">
      <alignment horizontal="center" vertical="center" wrapText="1"/>
    </xf>
    <xf numFmtId="0" fontId="40" fillId="9" borderId="6" xfId="0" applyFont="1" applyFill="1" applyBorder="1" applyAlignment="1">
      <alignment wrapText="1"/>
    </xf>
    <xf numFmtId="2" fontId="53" fillId="0" borderId="33" xfId="0" applyNumberFormat="1" applyFont="1" applyBorder="1" applyAlignment="1">
      <alignment horizontal="center" vertical="center" wrapText="1"/>
    </xf>
    <xf numFmtId="0" fontId="51" fillId="0" borderId="17" xfId="0" applyFont="1" applyBorder="1" applyAlignment="1">
      <alignment horizontal="center" vertical="center" wrapText="1"/>
    </xf>
    <xf numFmtId="0" fontId="51" fillId="0" borderId="8" xfId="0" applyFont="1" applyBorder="1" applyAlignment="1">
      <alignment horizontal="center" vertical="center" wrapText="1"/>
    </xf>
    <xf numFmtId="0" fontId="51" fillId="0" borderId="8" xfId="0" applyFont="1" applyBorder="1" applyAlignment="1">
      <alignment horizontal="center"/>
    </xf>
    <xf numFmtId="0" fontId="51" fillId="0" borderId="9" xfId="0" applyFont="1" applyBorder="1" applyAlignment="1">
      <alignment horizontal="center" vertical="center" wrapText="1"/>
    </xf>
    <xf numFmtId="0" fontId="6" fillId="0" borderId="2" xfId="0" applyFont="1" applyFill="1" applyBorder="1" applyAlignment="1">
      <alignment horizontal="center" vertical="center" wrapText="1"/>
    </xf>
    <xf numFmtId="16" fontId="3" fillId="9" borderId="18" xfId="0" applyNumberFormat="1" applyFont="1" applyFill="1" applyBorder="1" applyAlignment="1">
      <alignment horizontal="center" vertical="center" wrapText="1"/>
    </xf>
    <xf numFmtId="2" fontId="3" fillId="9" borderId="27" xfId="0" applyNumberFormat="1" applyFont="1" applyFill="1" applyBorder="1" applyAlignment="1">
      <alignment horizontal="center"/>
    </xf>
    <xf numFmtId="2" fontId="3" fillId="9" borderId="23" xfId="0" applyNumberFormat="1" applyFont="1" applyFill="1" applyBorder="1" applyAlignment="1">
      <alignment horizontal="center"/>
    </xf>
    <xf numFmtId="2" fontId="3" fillId="0" borderId="23" xfId="0" applyNumberFormat="1" applyFont="1" applyFill="1" applyBorder="1" applyAlignment="1">
      <alignment horizontal="center" vertical="center" wrapText="1"/>
    </xf>
    <xf numFmtId="2" fontId="3" fillId="9" borderId="23" xfId="0" applyNumberFormat="1" applyFont="1" applyFill="1" applyBorder="1" applyAlignment="1">
      <alignment horizontal="center" vertical="center" wrapText="1"/>
    </xf>
    <xf numFmtId="16" fontId="3" fillId="0" borderId="6" xfId="0" applyNumberFormat="1" applyFont="1" applyBorder="1" applyAlignment="1">
      <alignment horizontal="center" vertical="center" wrapText="1"/>
    </xf>
    <xf numFmtId="0" fontId="3" fillId="0" borderId="49"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4" xfId="0" quotePrefix="1" applyFont="1" applyBorder="1" applyAlignment="1">
      <alignment horizontal="center" vertical="center" wrapText="1"/>
    </xf>
    <xf numFmtId="0" fontId="7" fillId="0" borderId="34" xfId="0" quotePrefix="1" applyFont="1" applyBorder="1" applyAlignment="1">
      <alignment horizontal="center" vertical="center" wrapText="1"/>
    </xf>
    <xf numFmtId="0" fontId="7" fillId="0" borderId="34" xfId="0" applyFont="1" applyBorder="1" applyAlignment="1">
      <alignment horizontal="center" vertical="center" wrapText="1"/>
    </xf>
    <xf numFmtId="0" fontId="7" fillId="0" borderId="50" xfId="0" applyFont="1" applyBorder="1" applyAlignment="1">
      <alignment horizontal="center" vertical="center" wrapText="1"/>
    </xf>
    <xf numFmtId="0" fontId="7" fillId="9" borderId="6" xfId="0" applyFont="1" applyFill="1" applyBorder="1" applyAlignment="1">
      <alignment horizontal="center" vertical="center" wrapText="1"/>
    </xf>
    <xf numFmtId="2" fontId="3" fillId="0" borderId="33" xfId="0" applyNumberFormat="1" applyFont="1" applyBorder="1" applyAlignment="1">
      <alignment horizontal="center" vertical="center"/>
    </xf>
    <xf numFmtId="0" fontId="3" fillId="0" borderId="25" xfId="0" applyFont="1" applyBorder="1" applyAlignment="1">
      <alignment horizontal="center"/>
    </xf>
    <xf numFmtId="0" fontId="3" fillId="0" borderId="18" xfId="0" applyFont="1" applyFill="1" applyBorder="1" applyAlignment="1">
      <alignment horizontal="center" vertical="center" wrapText="1"/>
    </xf>
    <xf numFmtId="0" fontId="3" fillId="0" borderId="26" xfId="0" applyFont="1" applyBorder="1" applyAlignment="1">
      <alignment horizontal="center" vertical="center"/>
    </xf>
    <xf numFmtId="0" fontId="3" fillId="0" borderId="36" xfId="0" applyFont="1" applyBorder="1" applyAlignment="1">
      <alignment horizontal="center" vertical="center" wrapText="1"/>
    </xf>
    <xf numFmtId="0" fontId="3" fillId="0" borderId="29" xfId="0" applyFont="1" applyFill="1" applyBorder="1" applyAlignment="1">
      <alignment wrapText="1"/>
    </xf>
    <xf numFmtId="0" fontId="3" fillId="0" borderId="34" xfId="0" applyFont="1" applyFill="1" applyBorder="1" applyAlignment="1">
      <alignment horizontal="center" wrapText="1"/>
    </xf>
    <xf numFmtId="0" fontId="3" fillId="0" borderId="50" xfId="0" applyFont="1" applyBorder="1" applyAlignment="1">
      <alignment horizontal="center" vertical="center" wrapText="1"/>
    </xf>
    <xf numFmtId="0" fontId="3" fillId="0" borderId="52" xfId="0" applyFont="1" applyBorder="1" applyAlignment="1">
      <alignment horizontal="center"/>
    </xf>
    <xf numFmtId="0" fontId="3" fillId="0" borderId="53" xfId="0" applyFont="1" applyBorder="1" applyAlignment="1">
      <alignment horizontal="center"/>
    </xf>
    <xf numFmtId="0" fontId="3" fillId="0" borderId="54" xfId="0" applyFont="1" applyBorder="1" applyAlignment="1">
      <alignment horizontal="center"/>
    </xf>
    <xf numFmtId="0" fontId="3" fillId="0" borderId="33" xfId="0" applyFont="1" applyBorder="1" applyAlignment="1">
      <alignment horizontal="center"/>
    </xf>
    <xf numFmtId="0" fontId="3" fillId="0" borderId="50" xfId="0" applyFont="1" applyBorder="1" applyAlignment="1"/>
    <xf numFmtId="0" fontId="3" fillId="0" borderId="29" xfId="0" applyFont="1" applyBorder="1" applyAlignment="1">
      <alignment wrapText="1"/>
    </xf>
    <xf numFmtId="0" fontId="0" fillId="0" borderId="34" xfId="0" applyBorder="1" applyAlignment="1">
      <alignment wrapText="1"/>
    </xf>
    <xf numFmtId="0" fontId="3" fillId="0" borderId="50" xfId="0" applyFont="1" applyBorder="1" applyAlignment="1">
      <alignment wrapText="1"/>
    </xf>
    <xf numFmtId="0" fontId="13" fillId="0" borderId="48" xfId="0" applyFont="1" applyBorder="1" applyAlignment="1">
      <alignment horizontal="center" vertical="center" wrapText="1"/>
    </xf>
    <xf numFmtId="0" fontId="19" fillId="0" borderId="52" xfId="0" applyFont="1" applyBorder="1" applyAlignment="1">
      <alignment horizontal="center"/>
    </xf>
    <xf numFmtId="0" fontId="19" fillId="0" borderId="53" xfId="0" applyFont="1" applyBorder="1" applyAlignment="1">
      <alignment horizontal="center"/>
    </xf>
    <xf numFmtId="0" fontId="19" fillId="0" borderId="54" xfId="0" applyFont="1" applyBorder="1" applyAlignment="1">
      <alignment horizontal="center"/>
    </xf>
    <xf numFmtId="0" fontId="3" fillId="9" borderId="52" xfId="0" applyFont="1" applyFill="1" applyBorder="1" applyAlignment="1">
      <alignment horizontal="center" vertical="center" wrapText="1"/>
    </xf>
    <xf numFmtId="0" fontId="3" fillId="9" borderId="53" xfId="0" applyFont="1" applyFill="1" applyBorder="1" applyAlignment="1">
      <alignment horizontal="center" vertical="center" wrapText="1"/>
    </xf>
    <xf numFmtId="0" fontId="3" fillId="0" borderId="53" xfId="0" applyNumberFormat="1" applyFont="1" applyBorder="1" applyAlignment="1">
      <alignment horizontal="center" vertical="center" wrapText="1"/>
    </xf>
    <xf numFmtId="0" fontId="3" fillId="0" borderId="53" xfId="0" applyNumberFormat="1" applyFont="1" applyBorder="1" applyAlignment="1" applyProtection="1">
      <alignment horizontal="center" vertical="center" wrapText="1"/>
      <protection locked="0"/>
    </xf>
    <xf numFmtId="49" fontId="3" fillId="0" borderId="53" xfId="0" applyNumberFormat="1" applyFont="1" applyBorder="1" applyAlignment="1" applyProtection="1">
      <alignment horizontal="center" vertical="center" wrapText="1"/>
      <protection locked="0"/>
    </xf>
    <xf numFmtId="49" fontId="3" fillId="9" borderId="53" xfId="0" applyNumberFormat="1" applyFont="1" applyFill="1" applyBorder="1" applyAlignment="1" applyProtection="1">
      <alignment horizontal="center" vertical="center" wrapText="1"/>
      <protection locked="0"/>
    </xf>
    <xf numFmtId="49" fontId="3" fillId="0" borderId="54" xfId="0" applyNumberFormat="1" applyFont="1" applyBorder="1" applyAlignment="1" applyProtection="1">
      <alignment horizontal="center" vertical="center" wrapText="1"/>
      <protection locked="0"/>
    </xf>
    <xf numFmtId="0" fontId="10" fillId="0" borderId="41" xfId="0" applyFont="1" applyFill="1" applyBorder="1" applyAlignment="1">
      <alignment horizontal="center" vertical="center" wrapText="1"/>
    </xf>
    <xf numFmtId="0" fontId="46" fillId="0" borderId="2" xfId="0" applyFont="1" applyBorder="1" applyAlignment="1" applyProtection="1">
      <alignment horizontal="left" vertical="center" wrapText="1"/>
      <protection locked="0"/>
    </xf>
    <xf numFmtId="0" fontId="42" fillId="9" borderId="29" xfId="0" applyFont="1" applyFill="1" applyBorder="1" applyAlignment="1">
      <alignment horizontal="center" vertical="center" wrapText="1"/>
    </xf>
    <xf numFmtId="0" fontId="0" fillId="9" borderId="34" xfId="0" applyFont="1" applyFill="1" applyBorder="1" applyAlignment="1">
      <alignment horizontal="center" wrapText="1"/>
    </xf>
    <xf numFmtId="0" fontId="42" fillId="0" borderId="34" xfId="0" applyFont="1" applyBorder="1" applyAlignment="1">
      <alignment horizontal="center" vertical="center" wrapText="1"/>
    </xf>
    <xf numFmtId="0" fontId="0" fillId="0" borderId="34" xfId="0" applyFont="1" applyBorder="1" applyAlignment="1">
      <alignment horizontal="center" wrapText="1"/>
    </xf>
    <xf numFmtId="0" fontId="40" fillId="0" borderId="34" xfId="0" applyFont="1" applyBorder="1" applyAlignment="1">
      <alignment horizontal="center" wrapText="1"/>
    </xf>
    <xf numFmtId="0" fontId="43" fillId="0" borderId="34" xfId="0" applyFont="1" applyBorder="1" applyAlignment="1">
      <alignment horizontal="center" vertical="center" wrapText="1"/>
    </xf>
    <xf numFmtId="0" fontId="3" fillId="0" borderId="34" xfId="0" applyFont="1" applyFill="1" applyBorder="1" applyAlignment="1">
      <alignment horizontal="center" vertical="center" wrapText="1"/>
    </xf>
    <xf numFmtId="0" fontId="34" fillId="0" borderId="34" xfId="0" applyFont="1" applyBorder="1" applyAlignment="1">
      <alignment horizontal="center" vertical="center" wrapText="1"/>
    </xf>
    <xf numFmtId="0" fontId="34" fillId="0" borderId="50"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53" xfId="0" applyFont="1" applyBorder="1" applyAlignment="1">
      <alignment horizontal="center" vertical="center"/>
    </xf>
    <xf numFmtId="0" fontId="3" fillId="0" borderId="53" xfId="0" applyFont="1" applyFill="1" applyBorder="1" applyAlignment="1">
      <alignment horizontal="center" vertical="center"/>
    </xf>
    <xf numFmtId="0" fontId="3" fillId="9" borderId="53" xfId="0" applyFont="1" applyFill="1" applyBorder="1" applyAlignment="1">
      <alignment horizontal="center" vertical="center"/>
    </xf>
    <xf numFmtId="0" fontId="3" fillId="0" borderId="54" xfId="0" applyFont="1" applyBorder="1" applyAlignment="1">
      <alignment horizontal="center" vertical="center"/>
    </xf>
    <xf numFmtId="0" fontId="0" fillId="0" borderId="52" xfId="0" applyFont="1" applyBorder="1" applyAlignment="1">
      <alignment horizontal="center" vertical="center" wrapText="1"/>
    </xf>
    <xf numFmtId="0" fontId="0" fillId="0" borderId="53" xfId="0" applyFont="1" applyBorder="1" applyAlignment="1">
      <alignment horizontal="center" vertical="center" wrapText="1"/>
    </xf>
    <xf numFmtId="0" fontId="0" fillId="0" borderId="54" xfId="0" applyFont="1" applyBorder="1" applyAlignment="1">
      <alignment horizontal="center" vertical="center" wrapText="1"/>
    </xf>
    <xf numFmtId="0" fontId="3" fillId="0" borderId="29" xfId="0" applyFont="1" applyBorder="1" applyAlignment="1">
      <alignment horizontal="left" vertical="center" wrapText="1"/>
    </xf>
    <xf numFmtId="0" fontId="3" fillId="0" borderId="34" xfId="0" applyFont="1" applyBorder="1" applyAlignment="1">
      <alignment horizontal="left" vertical="center" wrapText="1"/>
    </xf>
    <xf numFmtId="0" fontId="3" fillId="0" borderId="34" xfId="0" applyFont="1" applyBorder="1" applyAlignment="1">
      <alignment horizontal="left" wrapText="1"/>
    </xf>
    <xf numFmtId="0" fontId="17" fillId="0" borderId="34" xfId="0" applyFont="1" applyBorder="1" applyAlignment="1">
      <alignment wrapText="1"/>
    </xf>
    <xf numFmtId="0" fontId="3" fillId="0" borderId="50" xfId="0" applyFont="1" applyBorder="1" applyAlignment="1">
      <alignment horizontal="left" vertical="center" wrapText="1"/>
    </xf>
    <xf numFmtId="0" fontId="13" fillId="0" borderId="53" xfId="0" applyFont="1" applyBorder="1" applyAlignment="1">
      <alignment horizontal="center" vertical="center" wrapText="1"/>
    </xf>
    <xf numFmtId="0" fontId="13" fillId="0" borderId="54" xfId="0" applyFont="1" applyBorder="1" applyAlignment="1">
      <alignment horizontal="center" vertical="center" wrapText="1"/>
    </xf>
    <xf numFmtId="0" fontId="3" fillId="0" borderId="4" xfId="0" applyFont="1" applyBorder="1" applyAlignment="1">
      <alignment horizontal="center" vertical="center"/>
    </xf>
    <xf numFmtId="0" fontId="3" fillId="0" borderId="35" xfId="0" applyFont="1" applyBorder="1" applyAlignment="1">
      <alignment horizontal="center" vertical="center" wrapText="1"/>
    </xf>
    <xf numFmtId="0" fontId="13" fillId="0" borderId="55" xfId="0" applyFont="1" applyBorder="1" applyAlignment="1">
      <alignment horizontal="center" vertical="center" wrapText="1"/>
    </xf>
    <xf numFmtId="0" fontId="3" fillId="0" borderId="53" xfId="0" applyFont="1" applyBorder="1" applyAlignment="1">
      <alignment horizontal="center" vertical="center" wrapText="1"/>
    </xf>
    <xf numFmtId="0" fontId="6" fillId="0" borderId="4" xfId="0" applyFont="1" applyBorder="1" applyAlignment="1">
      <alignment horizontal="left" vertical="center" wrapText="1"/>
    </xf>
    <xf numFmtId="0" fontId="6" fillId="0" borderId="6" xfId="0" applyFont="1" applyBorder="1" applyAlignment="1">
      <alignment horizontal="left" wrapText="1"/>
    </xf>
    <xf numFmtId="0" fontId="3" fillId="0" borderId="6" xfId="0" applyFont="1" applyBorder="1" applyAlignment="1">
      <alignment horizontal="center" vertical="center"/>
    </xf>
    <xf numFmtId="0" fontId="3" fillId="0" borderId="33" xfId="0" applyFont="1" applyBorder="1" applyAlignment="1">
      <alignment horizontal="center" vertical="center"/>
    </xf>
    <xf numFmtId="0" fontId="46" fillId="0" borderId="18"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57" fillId="0" borderId="2" xfId="0" applyFont="1" applyFill="1" applyBorder="1" applyAlignment="1">
      <alignment horizontal="center" vertical="center" wrapText="1"/>
    </xf>
    <xf numFmtId="0" fontId="56" fillId="0" borderId="2" xfId="0" applyFont="1" applyFill="1" applyBorder="1" applyAlignment="1">
      <alignment horizontal="center" vertical="center" wrapText="1"/>
    </xf>
    <xf numFmtId="0" fontId="46" fillId="0" borderId="2"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25" fillId="7" borderId="0" xfId="0" applyFont="1" applyFill="1" applyAlignment="1">
      <alignment horizontal="left" vertical="top" wrapText="1"/>
    </xf>
    <xf numFmtId="0" fontId="25" fillId="4" borderId="0" xfId="0" applyFont="1" applyFill="1" applyAlignment="1">
      <alignment horizontal="left" vertical="top" wrapText="1"/>
    </xf>
    <xf numFmtId="0" fontId="25" fillId="6" borderId="0" xfId="0" applyFont="1" applyFill="1" applyAlignment="1">
      <alignment horizontal="left" vertical="top" wrapText="1"/>
    </xf>
    <xf numFmtId="0" fontId="25" fillId="8" borderId="0" xfId="0" applyFont="1" applyFill="1" applyAlignment="1">
      <alignment horizontal="left" vertical="top" wrapText="1"/>
    </xf>
    <xf numFmtId="0" fontId="23" fillId="0" borderId="0" xfId="0" applyFont="1" applyAlignment="1" applyProtection="1">
      <alignment horizontal="left" vertical="center"/>
      <protection hidden="1"/>
    </xf>
    <xf numFmtId="0" fontId="1" fillId="0" borderId="39" xfId="0" applyFont="1" applyBorder="1" applyAlignment="1">
      <alignment horizontal="center" vertical="top" wrapText="1"/>
    </xf>
    <xf numFmtId="0" fontId="0" fillId="0" borderId="39" xfId="0" applyBorder="1" applyAlignment="1">
      <alignment horizontal="center" vertical="top" wrapText="1"/>
    </xf>
    <xf numFmtId="0" fontId="22" fillId="0" borderId="0" xfId="0" applyFont="1" applyAlignment="1">
      <alignment horizontal="center" vertical="center"/>
    </xf>
    <xf numFmtId="0" fontId="30"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1" fillId="0" borderId="0" xfId="0" applyFont="1" applyFill="1" applyBorder="1" applyAlignment="1">
      <alignment horizontal="left" vertical="top"/>
    </xf>
    <xf numFmtId="0" fontId="1" fillId="0" borderId="0" xfId="0" applyFont="1" applyAlignment="1">
      <alignment horizontal="left" wrapText="1"/>
    </xf>
    <xf numFmtId="0" fontId="9" fillId="0" borderId="0" xfId="0" applyFont="1" applyAlignment="1" applyProtection="1">
      <alignment horizontal="center" vertical="center"/>
      <protection hidden="1"/>
    </xf>
    <xf numFmtId="0" fontId="13" fillId="0" borderId="0" xfId="0" applyFont="1" applyAlignment="1" applyProtection="1">
      <alignment horizontal="left" vertical="center"/>
      <protection hidden="1"/>
    </xf>
    <xf numFmtId="0" fontId="0" fillId="0" borderId="0" xfId="0" applyAlignment="1">
      <alignment horizontal="left" vertical="top" wrapText="1"/>
    </xf>
    <xf numFmtId="0" fontId="9"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9" fillId="9" borderId="0" xfId="0" applyFont="1" applyFill="1" applyAlignment="1" applyProtection="1">
      <alignment horizontal="center" vertical="center" wrapText="1"/>
      <protection hidden="1"/>
    </xf>
    <xf numFmtId="0" fontId="9" fillId="0" borderId="0" xfId="0" applyFont="1" applyFill="1" applyAlignment="1" applyProtection="1">
      <alignment horizontal="center" vertical="center" wrapText="1"/>
      <protection hidden="1"/>
    </xf>
    <xf numFmtId="0" fontId="9" fillId="0" borderId="0" xfId="0" applyFont="1" applyAlignment="1">
      <alignment horizontal="center" wrapText="1"/>
    </xf>
    <xf numFmtId="0" fontId="20"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center" wrapText="1"/>
    </xf>
    <xf numFmtId="0" fontId="6" fillId="0" borderId="0" xfId="0" applyFont="1" applyBorder="1" applyAlignment="1">
      <alignment horizontal="center" wrapText="1"/>
    </xf>
    <xf numFmtId="0" fontId="9"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9" fillId="0" borderId="40"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42" xfId="0" applyFont="1" applyBorder="1" applyAlignment="1">
      <alignment horizontal="center" vertical="center" wrapText="1"/>
    </xf>
    <xf numFmtId="0" fontId="9" fillId="9" borderId="0" xfId="0" applyFont="1" applyFill="1" applyBorder="1" applyAlignment="1" applyProtection="1">
      <alignment horizontal="center" vertical="center" wrapText="1"/>
      <protection hidden="1"/>
    </xf>
  </cellXfs>
  <cellStyles count="2">
    <cellStyle name="Hyperlink" xfId="1" builtinId="8"/>
    <cellStyle name="Normal" xfId="0" builtinId="0"/>
  </cellStyles>
  <dxfs count="0"/>
  <tableStyles count="0" defaultTableStyle="TableStyleMedium9" defaultPivotStyle="PivotStyleLight16"/>
  <colors>
    <mruColors>
      <color rgb="FFB0E89C"/>
      <color rgb="FFC8EBB7"/>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sheetPr>
  <dimension ref="B1:L12"/>
  <sheetViews>
    <sheetView showGridLines="0" showRowColHeaders="0" zoomScale="120" zoomScaleNormal="120" workbookViewId="0">
      <selection activeCell="B4" sqref="B4:L4"/>
    </sheetView>
  </sheetViews>
  <sheetFormatPr defaultRowHeight="15"/>
  <cols>
    <col min="1" max="16384" width="9.140625" style="324"/>
  </cols>
  <sheetData>
    <row r="1" spans="2:12" ht="15.75">
      <c r="B1" s="322" t="s">
        <v>180</v>
      </c>
      <c r="C1" s="323"/>
      <c r="D1" s="323"/>
      <c r="E1" s="323"/>
      <c r="F1" s="323"/>
      <c r="G1" s="323"/>
      <c r="H1" s="323"/>
      <c r="I1" s="323"/>
      <c r="J1" s="323"/>
      <c r="K1" s="323"/>
    </row>
    <row r="2" spans="2:12" ht="15.75">
      <c r="B2" s="323"/>
      <c r="C2" s="323"/>
      <c r="D2" s="323"/>
      <c r="E2" s="323"/>
      <c r="F2" s="323"/>
      <c r="G2" s="323"/>
      <c r="H2" s="323"/>
      <c r="I2" s="323"/>
      <c r="J2" s="323"/>
      <c r="K2" s="323"/>
    </row>
    <row r="3" spans="2:12" ht="90" customHeight="1">
      <c r="B3" s="585" t="s">
        <v>184</v>
      </c>
      <c r="C3" s="585"/>
      <c r="D3" s="585"/>
      <c r="E3" s="585"/>
      <c r="F3" s="585"/>
      <c r="G3" s="585"/>
      <c r="H3" s="585"/>
      <c r="I3" s="585"/>
      <c r="J3" s="585"/>
      <c r="K3" s="585"/>
      <c r="L3" s="585"/>
    </row>
    <row r="4" spans="2:12" ht="135" customHeight="1">
      <c r="B4" s="586" t="s">
        <v>267</v>
      </c>
      <c r="C4" s="586"/>
      <c r="D4" s="586"/>
      <c r="E4" s="586"/>
      <c r="F4" s="586"/>
      <c r="G4" s="586"/>
      <c r="H4" s="586"/>
      <c r="I4" s="586"/>
      <c r="J4" s="586"/>
      <c r="K4" s="586"/>
      <c r="L4" s="586"/>
    </row>
    <row r="5" spans="2:12" ht="60" customHeight="1">
      <c r="B5" s="587" t="s">
        <v>268</v>
      </c>
      <c r="C5" s="587"/>
      <c r="D5" s="587"/>
      <c r="E5" s="587"/>
      <c r="F5" s="587"/>
      <c r="G5" s="587"/>
      <c r="H5" s="587"/>
      <c r="I5" s="587"/>
      <c r="J5" s="587"/>
      <c r="K5" s="587"/>
      <c r="L5" s="587"/>
    </row>
    <row r="6" spans="2:12" ht="60" customHeight="1">
      <c r="B6" s="587" t="s">
        <v>181</v>
      </c>
      <c r="C6" s="587"/>
      <c r="D6" s="587"/>
      <c r="E6" s="587"/>
      <c r="F6" s="587"/>
      <c r="G6" s="587"/>
      <c r="H6" s="587"/>
      <c r="I6" s="587"/>
      <c r="J6" s="587"/>
      <c r="K6" s="587"/>
      <c r="L6" s="587"/>
    </row>
    <row r="7" spans="2:12" ht="60" customHeight="1">
      <c r="B7" s="584" t="s">
        <v>185</v>
      </c>
      <c r="C7" s="584"/>
      <c r="D7" s="584"/>
      <c r="E7" s="584"/>
      <c r="F7" s="584"/>
      <c r="G7" s="584"/>
      <c r="H7" s="584"/>
      <c r="I7" s="584"/>
      <c r="J7" s="584"/>
      <c r="K7" s="584"/>
      <c r="L7" s="584"/>
    </row>
    <row r="8" spans="2:12" ht="15.75">
      <c r="B8" s="323"/>
      <c r="C8" s="323"/>
      <c r="D8" s="323"/>
      <c r="E8" s="323"/>
      <c r="F8" s="323"/>
      <c r="G8" s="323"/>
      <c r="H8" s="323"/>
      <c r="I8" s="323"/>
      <c r="J8" s="323"/>
      <c r="K8" s="323"/>
    </row>
    <row r="9" spans="2:12" ht="15.75">
      <c r="B9" s="323"/>
      <c r="C9" s="323"/>
      <c r="D9" s="323"/>
      <c r="E9" s="323"/>
      <c r="F9" s="323"/>
      <c r="G9" s="323"/>
      <c r="H9" s="323"/>
      <c r="I9" s="323"/>
      <c r="J9" s="323"/>
      <c r="K9" s="323"/>
    </row>
    <row r="10" spans="2:12" ht="15.75">
      <c r="B10" s="323"/>
      <c r="C10" s="323"/>
      <c r="D10" s="323"/>
      <c r="E10" s="323"/>
      <c r="F10" s="323"/>
      <c r="G10" s="323"/>
      <c r="H10" s="323"/>
      <c r="I10" s="323"/>
      <c r="J10" s="323"/>
      <c r="K10" s="323"/>
    </row>
    <row r="11" spans="2:12" ht="15.75">
      <c r="B11" s="323"/>
      <c r="C11" s="323"/>
      <c r="D11" s="323"/>
      <c r="E11" s="323"/>
      <c r="F11" s="323"/>
      <c r="G11" s="323"/>
      <c r="H11" s="323"/>
      <c r="I11" s="323"/>
      <c r="J11" s="323"/>
      <c r="K11" s="323"/>
    </row>
    <row r="12" spans="2:12" ht="15.75">
      <c r="B12" s="323"/>
      <c r="C12" s="323"/>
      <c r="D12" s="323"/>
      <c r="E12" s="323"/>
      <c r="F12" s="323"/>
      <c r="G12" s="323"/>
      <c r="H12" s="323"/>
      <c r="I12" s="323"/>
      <c r="J12" s="323"/>
      <c r="K12" s="323"/>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theme="6"/>
  </sheetPr>
  <dimension ref="A1:L13"/>
  <sheetViews>
    <sheetView workbookViewId="0">
      <selection activeCell="J14" sqref="J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3" t="str">
        <f>'Date initiale'!C3</f>
        <v>Universitatea de Arhitectură și Urbanism "Ion Mincu" București</v>
      </c>
      <c r="B1" s="233"/>
      <c r="C1" s="233"/>
    </row>
    <row r="2" spans="1:12">
      <c r="A2" s="233" t="str">
        <f>'Date initiale'!B4&amp;" "&amp;'Date initiale'!C4</f>
        <v>Facultatea ARHITECTURA</v>
      </c>
      <c r="B2" s="233"/>
      <c r="C2" s="233"/>
    </row>
    <row r="3" spans="1:12">
      <c r="A3" s="233" t="str">
        <f>'Date initiale'!B5&amp;" "&amp;'Date initiale'!C5</f>
        <v>Departamentul Sinteza Proiectării de Arhitectură</v>
      </c>
      <c r="B3" s="233"/>
      <c r="C3" s="233"/>
    </row>
    <row r="4" spans="1:12">
      <c r="A4" s="113" t="str">
        <f>'Date initiale'!C6&amp;", "&amp;'Date initiale'!C7</f>
        <v>[Zamfir, Mihaela Magdalena], C25</v>
      </c>
      <c r="B4" s="113"/>
      <c r="C4" s="113"/>
    </row>
    <row r="5" spans="1:12" s="174" customFormat="1">
      <c r="A5" s="113"/>
      <c r="B5" s="113"/>
      <c r="C5" s="113"/>
    </row>
    <row r="6" spans="1:12" ht="15.75">
      <c r="A6" s="601" t="s">
        <v>110</v>
      </c>
      <c r="B6" s="601"/>
      <c r="C6" s="601"/>
      <c r="D6" s="601"/>
      <c r="E6" s="601"/>
      <c r="F6" s="601"/>
      <c r="G6" s="601"/>
      <c r="H6" s="601"/>
      <c r="I6" s="601"/>
    </row>
    <row r="7" spans="1:12" ht="35.25" customHeight="1">
      <c r="A7" s="604"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604"/>
      <c r="C7" s="604"/>
      <c r="D7" s="604"/>
      <c r="E7" s="604"/>
      <c r="F7" s="604"/>
      <c r="G7" s="604"/>
      <c r="H7" s="604"/>
      <c r="I7" s="604"/>
    </row>
    <row r="8" spans="1:12" ht="15.75" thickBot="1">
      <c r="A8" s="61"/>
      <c r="B8" s="61"/>
      <c r="C8" s="61"/>
      <c r="D8" s="61"/>
      <c r="E8" s="61"/>
      <c r="F8" s="61"/>
      <c r="G8" s="61"/>
      <c r="H8" s="61"/>
      <c r="I8" s="61"/>
    </row>
    <row r="9" spans="1:12" ht="30.75" thickBot="1">
      <c r="A9" s="146" t="s">
        <v>55</v>
      </c>
      <c r="B9" s="147" t="s">
        <v>83</v>
      </c>
      <c r="C9" s="147" t="s">
        <v>52</v>
      </c>
      <c r="D9" s="147" t="s">
        <v>57</v>
      </c>
      <c r="E9" s="147" t="s">
        <v>80</v>
      </c>
      <c r="F9" s="148" t="s">
        <v>87</v>
      </c>
      <c r="G9" s="147" t="s">
        <v>58</v>
      </c>
      <c r="H9" s="147" t="s">
        <v>111</v>
      </c>
      <c r="I9" s="149" t="s">
        <v>90</v>
      </c>
      <c r="K9" s="239" t="s">
        <v>108</v>
      </c>
    </row>
    <row r="10" spans="1:12" ht="60.75" thickBot="1">
      <c r="A10" s="152">
        <v>1</v>
      </c>
      <c r="B10" s="153" t="s">
        <v>801</v>
      </c>
      <c r="C10" s="434" t="s">
        <v>800</v>
      </c>
      <c r="D10" s="153" t="s">
        <v>802</v>
      </c>
      <c r="E10" s="153" t="s">
        <v>803</v>
      </c>
      <c r="F10" s="139">
        <v>2013</v>
      </c>
      <c r="G10" s="153" t="s">
        <v>804</v>
      </c>
      <c r="H10" s="153" t="s">
        <v>991</v>
      </c>
      <c r="I10" s="158">
        <v>10</v>
      </c>
      <c r="K10" s="240">
        <v>10</v>
      </c>
      <c r="L10" s="325" t="s">
        <v>248</v>
      </c>
    </row>
    <row r="11" spans="1:12" ht="16.5" thickBot="1">
      <c r="A11" s="310"/>
      <c r="H11" s="115" t="str">
        <f>"Total "&amp;LEFT(A7,2)</f>
        <v>Total I5</v>
      </c>
      <c r="I11" s="151">
        <f>SUM(I10:I10)</f>
        <v>10</v>
      </c>
    </row>
    <row r="12" spans="1:12" ht="15.75">
      <c r="A12" s="49"/>
    </row>
    <row r="13" spans="1:12" ht="33.75" customHeight="1">
      <c r="A13" s="60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3" s="603"/>
      <c r="C13" s="603"/>
      <c r="D13" s="603"/>
      <c r="E13" s="603"/>
      <c r="F13" s="603"/>
      <c r="G13" s="603"/>
      <c r="H13" s="603"/>
      <c r="I13" s="603"/>
    </row>
  </sheetData>
  <mergeCells count="3">
    <mergeCell ref="A6:I6"/>
    <mergeCell ref="A7:I7"/>
    <mergeCell ref="A13:I1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sheetPr>
    <tabColor theme="6"/>
  </sheetPr>
  <dimension ref="A1:L20"/>
  <sheetViews>
    <sheetView workbookViewId="0">
      <selection activeCell="F38" sqref="F3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3" t="str">
        <f>'Date initiale'!C3</f>
        <v>Universitatea de Arhitectură și Urbanism "Ion Mincu" București</v>
      </c>
      <c r="B1" s="233"/>
      <c r="C1" s="233"/>
    </row>
    <row r="2" spans="1:12">
      <c r="A2" s="233" t="str">
        <f>'Date initiale'!B4&amp;" "&amp;'Date initiale'!C4</f>
        <v>Facultatea ARHITECTURA</v>
      </c>
      <c r="B2" s="233"/>
      <c r="C2" s="233"/>
    </row>
    <row r="3" spans="1:12">
      <c r="A3" s="233" t="str">
        <f>'Date initiale'!B5&amp;" "&amp;'Date initiale'!C5</f>
        <v>Departamentul Sinteza Proiectării de Arhitectură</v>
      </c>
      <c r="B3" s="233"/>
      <c r="C3" s="233"/>
    </row>
    <row r="4" spans="1:12">
      <c r="A4" s="113" t="str">
        <f>'Date initiale'!C6&amp;", "&amp;'Date initiale'!C7</f>
        <v>[Zamfir, Mihaela Magdalena], C25</v>
      </c>
      <c r="B4" s="113"/>
      <c r="C4" s="113"/>
    </row>
    <row r="5" spans="1:12" s="174" customFormat="1">
      <c r="A5" s="113"/>
      <c r="B5" s="113"/>
      <c r="C5" s="113"/>
    </row>
    <row r="6" spans="1:12" ht="15.75">
      <c r="A6" s="601" t="s">
        <v>110</v>
      </c>
      <c r="B6" s="601"/>
      <c r="C6" s="601"/>
      <c r="D6" s="601"/>
      <c r="E6" s="601"/>
      <c r="F6" s="601"/>
      <c r="G6" s="601"/>
      <c r="H6" s="601"/>
      <c r="I6" s="601"/>
    </row>
    <row r="7" spans="1:12" ht="15.75">
      <c r="A7" s="604" t="str">
        <f>'Descriere indicatori'!B9&amp;". "&amp;'Descriere indicatori'!C9</f>
        <v xml:space="preserve">I6. Articole in extenso în reviste ştiinţifice indexate ERIH şi clasificate în categoria NAT </v>
      </c>
      <c r="B7" s="604"/>
      <c r="C7" s="604"/>
      <c r="D7" s="604"/>
      <c r="E7" s="604"/>
      <c r="F7" s="604"/>
      <c r="G7" s="604"/>
      <c r="H7" s="604"/>
      <c r="I7" s="604"/>
    </row>
    <row r="8" spans="1:12" ht="15.75" thickBot="1">
      <c r="A8" s="159"/>
      <c r="B8" s="159"/>
      <c r="C8" s="159"/>
      <c r="D8" s="159"/>
      <c r="E8" s="159"/>
      <c r="F8" s="159"/>
      <c r="G8" s="159"/>
      <c r="H8" s="159"/>
      <c r="I8" s="159"/>
    </row>
    <row r="9" spans="1:12" ht="30.75" thickBot="1">
      <c r="A9" s="146" t="s">
        <v>55</v>
      </c>
      <c r="B9" s="147" t="s">
        <v>83</v>
      </c>
      <c r="C9" s="147" t="s">
        <v>52</v>
      </c>
      <c r="D9" s="147" t="s">
        <v>57</v>
      </c>
      <c r="E9" s="147" t="s">
        <v>80</v>
      </c>
      <c r="F9" s="148" t="s">
        <v>87</v>
      </c>
      <c r="G9" s="147" t="s">
        <v>58</v>
      </c>
      <c r="H9" s="147" t="s">
        <v>111</v>
      </c>
      <c r="I9" s="149" t="s">
        <v>90</v>
      </c>
      <c r="K9" s="239" t="s">
        <v>108</v>
      </c>
    </row>
    <row r="10" spans="1:12">
      <c r="A10" s="161">
        <v>1</v>
      </c>
      <c r="B10" s="100"/>
      <c r="C10" s="100"/>
      <c r="D10" s="100"/>
      <c r="E10" s="101"/>
      <c r="F10" s="102"/>
      <c r="G10" s="102"/>
      <c r="H10" s="102"/>
      <c r="I10" s="282"/>
      <c r="K10" s="240">
        <v>5</v>
      </c>
      <c r="L10" s="325" t="s">
        <v>248</v>
      </c>
    </row>
    <row r="11" spans="1:12">
      <c r="A11" s="162">
        <f>A10+1</f>
        <v>2</v>
      </c>
      <c r="B11" s="104"/>
      <c r="C11" s="105"/>
      <c r="D11" s="104"/>
      <c r="E11" s="106"/>
      <c r="F11" s="107"/>
      <c r="G11" s="108"/>
      <c r="H11" s="108"/>
      <c r="I11" s="277"/>
      <c r="K11" s="53"/>
    </row>
    <row r="12" spans="1:12">
      <c r="A12" s="162">
        <f t="shared" ref="A12:A19" si="0">A11+1</f>
        <v>3</v>
      </c>
      <c r="B12" s="105"/>
      <c r="C12" s="105"/>
      <c r="D12" s="105"/>
      <c r="E12" s="106"/>
      <c r="F12" s="107"/>
      <c r="G12" s="108"/>
      <c r="H12" s="108"/>
      <c r="I12" s="277"/>
    </row>
    <row r="13" spans="1:12">
      <c r="A13" s="162">
        <f t="shared" si="0"/>
        <v>4</v>
      </c>
      <c r="B13" s="105"/>
      <c r="C13" s="105"/>
      <c r="D13" s="105"/>
      <c r="E13" s="106"/>
      <c r="F13" s="107"/>
      <c r="G13" s="107"/>
      <c r="H13" s="107"/>
      <c r="I13" s="277"/>
    </row>
    <row r="14" spans="1:12">
      <c r="A14" s="162">
        <f t="shared" si="0"/>
        <v>5</v>
      </c>
      <c r="B14" s="105"/>
      <c r="C14" s="105"/>
      <c r="D14" s="105"/>
      <c r="E14" s="106"/>
      <c r="F14" s="107"/>
      <c r="G14" s="107"/>
      <c r="H14" s="107"/>
      <c r="I14" s="277"/>
    </row>
    <row r="15" spans="1:12">
      <c r="A15" s="162">
        <f t="shared" si="0"/>
        <v>6</v>
      </c>
      <c r="B15" s="105"/>
      <c r="C15" s="105"/>
      <c r="D15" s="105"/>
      <c r="E15" s="106"/>
      <c r="F15" s="107"/>
      <c r="G15" s="107"/>
      <c r="H15" s="107"/>
      <c r="I15" s="277"/>
    </row>
    <row r="16" spans="1:12">
      <c r="A16" s="162">
        <f t="shared" si="0"/>
        <v>7</v>
      </c>
      <c r="B16" s="105"/>
      <c r="C16" s="105"/>
      <c r="D16" s="105"/>
      <c r="E16" s="106"/>
      <c r="F16" s="107"/>
      <c r="G16" s="107"/>
      <c r="H16" s="107"/>
      <c r="I16" s="277"/>
    </row>
    <row r="17" spans="1:9">
      <c r="A17" s="162">
        <f t="shared" si="0"/>
        <v>8</v>
      </c>
      <c r="B17" s="105"/>
      <c r="C17" s="105"/>
      <c r="D17" s="105"/>
      <c r="E17" s="106"/>
      <c r="F17" s="107"/>
      <c r="G17" s="107"/>
      <c r="H17" s="107"/>
      <c r="I17" s="277"/>
    </row>
    <row r="18" spans="1:9">
      <c r="A18" s="162">
        <f t="shared" si="0"/>
        <v>9</v>
      </c>
      <c r="B18" s="105"/>
      <c r="C18" s="105"/>
      <c r="D18" s="105"/>
      <c r="E18" s="106"/>
      <c r="F18" s="107"/>
      <c r="G18" s="107"/>
      <c r="H18" s="107"/>
      <c r="I18" s="277"/>
    </row>
    <row r="19" spans="1:9" ht="15.75" thickBot="1">
      <c r="A19" s="163">
        <f t="shared" si="0"/>
        <v>10</v>
      </c>
      <c r="B19" s="109"/>
      <c r="C19" s="109"/>
      <c r="D19" s="109"/>
      <c r="E19" s="110"/>
      <c r="F19" s="111"/>
      <c r="G19" s="111"/>
      <c r="H19" s="111"/>
      <c r="I19" s="278"/>
    </row>
    <row r="20" spans="1:9" ht="15.75" thickBot="1">
      <c r="A20" s="309"/>
      <c r="B20" s="113"/>
      <c r="C20" s="113"/>
      <c r="D20" s="113"/>
      <c r="E20" s="113"/>
      <c r="F20" s="113"/>
      <c r="G20" s="113"/>
      <c r="H20" s="115" t="str">
        <f>"Total "&amp;LEFT(A7,2)</f>
        <v>Total I6</v>
      </c>
      <c r="I20" s="116">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33" t="str">
        <f>'Date initiale'!C3</f>
        <v>Universitatea de Arhitectură și Urbanism "Ion Mincu" București</v>
      </c>
      <c r="B1" s="233"/>
      <c r="C1" s="233"/>
      <c r="D1" s="6"/>
      <c r="E1" s="6"/>
      <c r="F1" s="6"/>
      <c r="G1" s="6"/>
      <c r="H1" s="6"/>
      <c r="I1" s="6"/>
      <c r="J1" s="6"/>
    </row>
    <row r="2" spans="1:12" ht="15.75">
      <c r="A2" s="233" t="str">
        <f>'Date initiale'!B4&amp;" "&amp;'Date initiale'!C4</f>
        <v>Facultatea ARHITECTURA</v>
      </c>
      <c r="B2" s="233"/>
      <c r="C2" s="233"/>
      <c r="D2" s="6"/>
      <c r="E2" s="6"/>
      <c r="F2" s="6"/>
      <c r="G2" s="6"/>
      <c r="H2" s="6"/>
      <c r="I2" s="6"/>
      <c r="J2" s="6"/>
    </row>
    <row r="3" spans="1:12" ht="15.75">
      <c r="A3" s="233" t="str">
        <f>'Date initiale'!B5&amp;" "&amp;'Date initiale'!C5</f>
        <v>Departamentul Sinteza Proiectării de Arhitectură</v>
      </c>
      <c r="B3" s="233"/>
      <c r="C3" s="233"/>
      <c r="D3" s="6"/>
      <c r="E3" s="6"/>
      <c r="F3" s="6"/>
      <c r="G3" s="6"/>
      <c r="H3" s="6"/>
      <c r="I3" s="6"/>
      <c r="J3" s="6"/>
    </row>
    <row r="4" spans="1:12" ht="15.75">
      <c r="A4" s="237" t="str">
        <f>'Date initiale'!C6&amp;", "&amp;'Date initiale'!C7</f>
        <v>[Zamfir, Mihaela Magdalena], C25</v>
      </c>
      <c r="B4" s="237"/>
      <c r="C4" s="237"/>
      <c r="D4" s="6"/>
      <c r="E4" s="6"/>
      <c r="F4" s="6"/>
      <c r="G4" s="6"/>
      <c r="H4" s="6"/>
      <c r="I4" s="6"/>
      <c r="J4" s="6"/>
    </row>
    <row r="5" spans="1:12" s="174" customFormat="1" ht="15.75">
      <c r="A5" s="237"/>
      <c r="B5" s="237"/>
      <c r="C5" s="237"/>
      <c r="D5" s="6"/>
      <c r="E5" s="6"/>
      <c r="F5" s="6"/>
      <c r="G5" s="6"/>
      <c r="H5" s="6"/>
      <c r="I5" s="6"/>
      <c r="J5" s="6"/>
    </row>
    <row r="6" spans="1:12" ht="15.75">
      <c r="A6" s="605" t="s">
        <v>110</v>
      </c>
      <c r="B6" s="605"/>
      <c r="C6" s="605"/>
      <c r="D6" s="605"/>
      <c r="E6" s="605"/>
      <c r="F6" s="605"/>
      <c r="G6" s="605"/>
      <c r="H6" s="605"/>
      <c r="I6" s="605"/>
      <c r="J6" s="6"/>
    </row>
    <row r="7" spans="1:12" ht="15.75">
      <c r="A7" s="604" t="str">
        <f>'Descriere indicatori'!B10&amp;". "&amp;'Descriere indicatori'!C10</f>
        <v xml:space="preserve">I7. Articole in extenso în reviste ştiinţifice recunoscute în domenii conexe* </v>
      </c>
      <c r="B7" s="604"/>
      <c r="C7" s="604"/>
      <c r="D7" s="604"/>
      <c r="E7" s="604"/>
      <c r="F7" s="604"/>
      <c r="G7" s="604"/>
      <c r="H7" s="604"/>
      <c r="I7" s="604"/>
      <c r="J7" s="6"/>
    </row>
    <row r="8" spans="1:12" ht="16.5" thickBot="1">
      <c r="A8" s="160"/>
      <c r="B8" s="160"/>
      <c r="C8" s="160"/>
      <c r="D8" s="160"/>
      <c r="E8" s="160"/>
      <c r="F8" s="160"/>
      <c r="G8" s="160"/>
      <c r="H8" s="160"/>
      <c r="I8" s="160"/>
      <c r="J8" s="6"/>
    </row>
    <row r="9" spans="1:12" ht="30.75" thickBot="1">
      <c r="A9" s="146" t="s">
        <v>55</v>
      </c>
      <c r="B9" s="147" t="s">
        <v>83</v>
      </c>
      <c r="C9" s="147" t="s">
        <v>52</v>
      </c>
      <c r="D9" s="147" t="s">
        <v>57</v>
      </c>
      <c r="E9" s="147" t="s">
        <v>80</v>
      </c>
      <c r="F9" s="148" t="s">
        <v>87</v>
      </c>
      <c r="G9" s="147" t="s">
        <v>58</v>
      </c>
      <c r="H9" s="147" t="s">
        <v>111</v>
      </c>
      <c r="I9" s="149" t="s">
        <v>90</v>
      </c>
      <c r="J9" s="6"/>
      <c r="K9" s="239" t="s">
        <v>108</v>
      </c>
    </row>
    <row r="10" spans="1:12" ht="15.75">
      <c r="A10" s="165">
        <v>1</v>
      </c>
      <c r="B10" s="166"/>
      <c r="C10" s="138"/>
      <c r="D10" s="138"/>
      <c r="E10" s="138"/>
      <c r="F10" s="139"/>
      <c r="G10" s="138"/>
      <c r="H10" s="167"/>
      <c r="I10" s="282"/>
      <c r="J10" s="6"/>
      <c r="K10" s="240">
        <v>5</v>
      </c>
      <c r="L10" s="325" t="s">
        <v>248</v>
      </c>
    </row>
    <row r="11" spans="1:12" ht="15.75">
      <c r="A11" s="140">
        <f>A10+1</f>
        <v>2</v>
      </c>
      <c r="B11" s="135"/>
      <c r="C11" s="135"/>
      <c r="D11" s="135"/>
      <c r="E11" s="39"/>
      <c r="F11" s="108"/>
      <c r="G11" s="108"/>
      <c r="H11" s="108"/>
      <c r="I11" s="277"/>
      <c r="J11" s="48"/>
      <c r="K11" s="53"/>
    </row>
    <row r="12" spans="1:12" ht="15.75">
      <c r="A12" s="140">
        <f t="shared" ref="A12:A19" si="0">A11+1</f>
        <v>3</v>
      </c>
      <c r="B12" s="135"/>
      <c r="C12" s="106"/>
      <c r="D12" s="135"/>
      <c r="E12" s="168"/>
      <c r="F12" s="107"/>
      <c r="G12" s="108"/>
      <c r="H12" s="108"/>
      <c r="I12" s="277"/>
      <c r="J12" s="48"/>
    </row>
    <row r="13" spans="1:12" ht="15.75">
      <c r="A13" s="140">
        <f t="shared" si="0"/>
        <v>4</v>
      </c>
      <c r="B13" s="106"/>
      <c r="C13" s="106"/>
      <c r="D13" s="106"/>
      <c r="E13" s="168"/>
      <c r="F13" s="107"/>
      <c r="G13" s="108"/>
      <c r="H13" s="108"/>
      <c r="I13" s="277"/>
      <c r="J13" s="6"/>
    </row>
    <row r="14" spans="1:12" ht="15.75">
      <c r="A14" s="140">
        <f t="shared" si="0"/>
        <v>5</v>
      </c>
      <c r="B14" s="106"/>
      <c r="C14" s="106"/>
      <c r="D14" s="106"/>
      <c r="E14" s="168"/>
      <c r="F14" s="107"/>
      <c r="G14" s="107"/>
      <c r="H14" s="107"/>
      <c r="I14" s="277"/>
      <c r="J14" s="6"/>
    </row>
    <row r="15" spans="1:12" ht="15.75">
      <c r="A15" s="140">
        <f t="shared" si="0"/>
        <v>6</v>
      </c>
      <c r="B15" s="106"/>
      <c r="C15" s="106"/>
      <c r="D15" s="106"/>
      <c r="E15" s="168"/>
      <c r="F15" s="107"/>
      <c r="G15" s="107"/>
      <c r="H15" s="107"/>
      <c r="I15" s="277"/>
      <c r="J15" s="6"/>
    </row>
    <row r="16" spans="1:12" ht="15.75">
      <c r="A16" s="140">
        <f t="shared" si="0"/>
        <v>7</v>
      </c>
      <c r="B16" s="106"/>
      <c r="C16" s="106"/>
      <c r="D16" s="106"/>
      <c r="E16" s="39"/>
      <c r="F16" s="107"/>
      <c r="G16" s="107"/>
      <c r="H16" s="107"/>
      <c r="I16" s="277"/>
      <c r="J16" s="6"/>
    </row>
    <row r="17" spans="1:10" ht="15.75">
      <c r="A17" s="140">
        <f t="shared" si="0"/>
        <v>8</v>
      </c>
      <c r="B17" s="106"/>
      <c r="C17" s="106"/>
      <c r="D17" s="106"/>
      <c r="E17" s="168"/>
      <c r="F17" s="107"/>
      <c r="G17" s="107"/>
      <c r="H17" s="107"/>
      <c r="I17" s="277"/>
      <c r="J17" s="6"/>
    </row>
    <row r="18" spans="1:10" ht="15.75">
      <c r="A18" s="140">
        <f t="shared" si="0"/>
        <v>9</v>
      </c>
      <c r="B18" s="169"/>
      <c r="C18" s="170"/>
      <c r="D18" s="106"/>
      <c r="E18" s="168"/>
      <c r="F18" s="168"/>
      <c r="G18" s="168"/>
      <c r="H18" s="168"/>
      <c r="I18" s="285"/>
      <c r="J18" s="6"/>
    </row>
    <row r="19" spans="1:10" ht="16.5" thickBot="1">
      <c r="A19" s="164">
        <f t="shared" si="0"/>
        <v>10</v>
      </c>
      <c r="B19" s="110"/>
      <c r="C19" s="110"/>
      <c r="D19" s="110"/>
      <c r="E19" s="171"/>
      <c r="F19" s="111"/>
      <c r="G19" s="111"/>
      <c r="H19" s="111"/>
      <c r="I19" s="278"/>
      <c r="J19" s="6"/>
    </row>
    <row r="20" spans="1:10" ht="16.5" thickBot="1">
      <c r="A20" s="308"/>
      <c r="B20" s="113"/>
      <c r="C20" s="113"/>
      <c r="D20" s="113"/>
      <c r="E20" s="113"/>
      <c r="F20" s="113"/>
      <c r="G20" s="113"/>
      <c r="H20" s="115" t="str">
        <f>"Total "&amp;LEFT(A7,2)</f>
        <v>Total I7</v>
      </c>
      <c r="I20" s="116">
        <f>SUM(I10:I19)</f>
        <v>0</v>
      </c>
      <c r="J20" s="6"/>
    </row>
    <row r="21" spans="1:10">
      <c r="A21" s="41"/>
      <c r="B21" s="41"/>
      <c r="C21" s="41"/>
      <c r="D21" s="41"/>
      <c r="E21" s="41"/>
      <c r="F21" s="41"/>
      <c r="G21" s="41"/>
      <c r="H21" s="41"/>
      <c r="I21" s="42"/>
    </row>
    <row r="22" spans="1:10" ht="33.75" customHeight="1">
      <c r="A22" s="60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03"/>
      <c r="C22" s="603"/>
      <c r="D22" s="603"/>
      <c r="E22" s="603"/>
      <c r="F22" s="603"/>
      <c r="G22" s="603"/>
      <c r="H22" s="603"/>
      <c r="I22" s="603"/>
    </row>
    <row r="23" spans="1:10">
      <c r="A23" s="43"/>
    </row>
    <row r="24" spans="1:10">
      <c r="A24" s="4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tabColor theme="6"/>
  </sheetPr>
  <dimension ref="A1:L22"/>
  <sheetViews>
    <sheetView workbookViewId="0">
      <selection activeCell="H28" sqref="H2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3" t="str">
        <f>'Date initiale'!C3</f>
        <v>Universitatea de Arhitectură și Urbanism "Ion Mincu" București</v>
      </c>
      <c r="B1" s="233"/>
      <c r="C1" s="233"/>
    </row>
    <row r="2" spans="1:12">
      <c r="A2" s="233" t="str">
        <f>'Date initiale'!B4&amp;" "&amp;'Date initiale'!C4</f>
        <v>Facultatea ARHITECTURA</v>
      </c>
      <c r="B2" s="233"/>
      <c r="C2" s="233"/>
    </row>
    <row r="3" spans="1:12">
      <c r="A3" s="233" t="str">
        <f>'Date initiale'!B5&amp;" "&amp;'Date initiale'!C5</f>
        <v>Departamentul Sinteza Proiectării de Arhitectură</v>
      </c>
      <c r="B3" s="233"/>
      <c r="C3" s="233"/>
    </row>
    <row r="4" spans="1:12">
      <c r="A4" s="113" t="str">
        <f>'Date initiale'!C6&amp;", "&amp;'Date initiale'!C7</f>
        <v>[Zamfir, Mihaela Magdalena], C25</v>
      </c>
      <c r="B4" s="113"/>
      <c r="C4" s="113"/>
    </row>
    <row r="5" spans="1:12" s="174" customFormat="1">
      <c r="A5" s="113"/>
      <c r="B5" s="113"/>
      <c r="C5" s="113"/>
    </row>
    <row r="6" spans="1:12" ht="15.75">
      <c r="A6" s="601" t="s">
        <v>110</v>
      </c>
      <c r="B6" s="601"/>
      <c r="C6" s="601"/>
      <c r="D6" s="601"/>
      <c r="E6" s="601"/>
      <c r="F6" s="601"/>
      <c r="G6" s="601"/>
      <c r="H6" s="601"/>
      <c r="I6" s="601"/>
    </row>
    <row r="7" spans="1:12" ht="15.75">
      <c r="A7" s="604" t="str">
        <f>'Descriere indicatori'!B11&amp;". "&amp;'Descriere indicatori'!C11</f>
        <v xml:space="preserve">I8. Studii in extenso apărute în volume colective publicate la edituri de prestigiu internaţional* </v>
      </c>
      <c r="B7" s="604"/>
      <c r="C7" s="604"/>
      <c r="D7" s="604"/>
      <c r="E7" s="604"/>
      <c r="F7" s="604"/>
      <c r="G7" s="604"/>
      <c r="H7" s="604"/>
      <c r="I7" s="604"/>
    </row>
    <row r="8" spans="1:12" ht="15.75" thickBot="1">
      <c r="A8" s="159"/>
      <c r="B8" s="159"/>
      <c r="C8" s="159"/>
      <c r="D8" s="159"/>
      <c r="E8" s="159"/>
      <c r="F8" s="159"/>
      <c r="G8" s="159"/>
      <c r="H8" s="159"/>
      <c r="I8" s="159"/>
    </row>
    <row r="9" spans="1:12" ht="30.75" thickBot="1">
      <c r="A9" s="146" t="s">
        <v>55</v>
      </c>
      <c r="B9" s="147" t="s">
        <v>83</v>
      </c>
      <c r="C9" s="147" t="s">
        <v>52</v>
      </c>
      <c r="D9" s="147" t="s">
        <v>57</v>
      </c>
      <c r="E9" s="147" t="s">
        <v>80</v>
      </c>
      <c r="F9" s="148" t="s">
        <v>87</v>
      </c>
      <c r="G9" s="147" t="s">
        <v>58</v>
      </c>
      <c r="H9" s="147" t="s">
        <v>111</v>
      </c>
      <c r="I9" s="149" t="s">
        <v>90</v>
      </c>
      <c r="K9" s="239" t="s">
        <v>108</v>
      </c>
    </row>
    <row r="10" spans="1:12">
      <c r="A10" s="99">
        <v>1</v>
      </c>
      <c r="B10" s="100"/>
      <c r="C10" s="100"/>
      <c r="D10" s="100"/>
      <c r="E10" s="101"/>
      <c r="F10" s="102"/>
      <c r="G10" s="102"/>
      <c r="H10" s="102"/>
      <c r="I10" s="282"/>
      <c r="K10" s="240">
        <v>10</v>
      </c>
      <c r="L10" s="325" t="s">
        <v>249</v>
      </c>
    </row>
    <row r="11" spans="1:12">
      <c r="A11" s="157">
        <f>A10+1</f>
        <v>2</v>
      </c>
      <c r="B11" s="155"/>
      <c r="C11" s="105"/>
      <c r="D11" s="155"/>
      <c r="E11" s="106"/>
      <c r="F11" s="107"/>
      <c r="G11" s="107"/>
      <c r="H11" s="107"/>
      <c r="I11" s="277"/>
      <c r="K11" s="53"/>
    </row>
    <row r="12" spans="1:12">
      <c r="A12" s="157">
        <f t="shared" ref="A12:A18" si="0">A11+1</f>
        <v>3</v>
      </c>
      <c r="B12" s="105"/>
      <c r="C12" s="105"/>
      <c r="D12" s="105"/>
      <c r="E12" s="106"/>
      <c r="F12" s="107"/>
      <c r="G12" s="107"/>
      <c r="H12" s="107"/>
      <c r="I12" s="277"/>
    </row>
    <row r="13" spans="1:12">
      <c r="A13" s="157">
        <f t="shared" si="0"/>
        <v>4</v>
      </c>
      <c r="B13" s="105"/>
      <c r="C13" s="105"/>
      <c r="D13" s="105"/>
      <c r="E13" s="106"/>
      <c r="F13" s="107"/>
      <c r="G13" s="107"/>
      <c r="H13" s="107"/>
      <c r="I13" s="277"/>
    </row>
    <row r="14" spans="1:12">
      <c r="A14" s="157">
        <f t="shared" si="0"/>
        <v>5</v>
      </c>
      <c r="B14" s="105"/>
      <c r="C14" s="105"/>
      <c r="D14" s="105"/>
      <c r="E14" s="106"/>
      <c r="F14" s="107"/>
      <c r="G14" s="107"/>
      <c r="H14" s="107"/>
      <c r="I14" s="277"/>
    </row>
    <row r="15" spans="1:12">
      <c r="A15" s="157">
        <f t="shared" si="0"/>
        <v>6</v>
      </c>
      <c r="B15" s="105"/>
      <c r="C15" s="105"/>
      <c r="D15" s="105"/>
      <c r="E15" s="106"/>
      <c r="F15" s="107"/>
      <c r="G15" s="107"/>
      <c r="H15" s="107"/>
      <c r="I15" s="277"/>
    </row>
    <row r="16" spans="1:12">
      <c r="A16" s="157">
        <f t="shared" si="0"/>
        <v>7</v>
      </c>
      <c r="B16" s="105"/>
      <c r="C16" s="105"/>
      <c r="D16" s="105"/>
      <c r="E16" s="106"/>
      <c r="F16" s="107"/>
      <c r="G16" s="107"/>
      <c r="H16" s="107"/>
      <c r="I16" s="277"/>
    </row>
    <row r="17" spans="1:10">
      <c r="A17" s="157">
        <f t="shared" si="0"/>
        <v>8</v>
      </c>
      <c r="B17" s="105"/>
      <c r="C17" s="105"/>
      <c r="D17" s="105"/>
      <c r="E17" s="106"/>
      <c r="F17" s="107"/>
      <c r="G17" s="107"/>
      <c r="H17" s="107"/>
      <c r="I17" s="277"/>
    </row>
    <row r="18" spans="1:10">
      <c r="A18" s="157">
        <f t="shared" si="0"/>
        <v>9</v>
      </c>
      <c r="B18" s="105"/>
      <c r="C18" s="105"/>
      <c r="D18" s="105"/>
      <c r="E18" s="106"/>
      <c r="F18" s="107"/>
      <c r="G18" s="107"/>
      <c r="H18" s="107"/>
      <c r="I18" s="277"/>
    </row>
    <row r="19" spans="1:10" ht="15.75" thickBot="1">
      <c r="A19" s="114">
        <f>A18+1</f>
        <v>10</v>
      </c>
      <c r="B19" s="109"/>
      <c r="C19" s="109"/>
      <c r="D19" s="109"/>
      <c r="E19" s="110"/>
      <c r="F19" s="111"/>
      <c r="G19" s="111"/>
      <c r="H19" s="111"/>
      <c r="I19" s="278"/>
    </row>
    <row r="20" spans="1:10" ht="16.5" thickBot="1">
      <c r="A20" s="308"/>
      <c r="B20" s="113"/>
      <c r="C20" s="113"/>
      <c r="D20" s="113"/>
      <c r="E20" s="113"/>
      <c r="F20" s="113"/>
      <c r="G20" s="113"/>
      <c r="H20" s="115" t="str">
        <f>"Total "&amp;LEFT(A7,2)</f>
        <v>Total I8</v>
      </c>
      <c r="I20" s="116">
        <f>SUM(I10:I19)</f>
        <v>0</v>
      </c>
      <c r="J20" s="6"/>
    </row>
    <row r="22" spans="1:10" ht="33.75" customHeight="1">
      <c r="A22" s="60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03"/>
      <c r="C22" s="603"/>
      <c r="D22" s="603"/>
      <c r="E22" s="603"/>
      <c r="F22" s="603"/>
      <c r="G22" s="603"/>
      <c r="H22" s="603"/>
      <c r="I22" s="60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74" customWidth="1"/>
    <col min="8" max="8" width="10" customWidth="1"/>
    <col min="9" max="10" width="9.7109375" customWidth="1"/>
  </cols>
  <sheetData>
    <row r="1" spans="1:12">
      <c r="A1" s="233" t="str">
        <f>'Date initiale'!C3</f>
        <v>Universitatea de Arhitectură și Urbanism "Ion Mincu" București</v>
      </c>
      <c r="B1" s="233"/>
      <c r="C1" s="233"/>
    </row>
    <row r="2" spans="1:12">
      <c r="A2" s="233" t="str">
        <f>'Date initiale'!B4&amp;" "&amp;'Date initiale'!C4</f>
        <v>Facultatea ARHITECTURA</v>
      </c>
      <c r="B2" s="233"/>
      <c r="C2" s="233"/>
    </row>
    <row r="3" spans="1:12">
      <c r="A3" s="233" t="str">
        <f>'Date initiale'!B5&amp;" "&amp;'Date initiale'!C5</f>
        <v>Departamentul Sinteza Proiectării de Arhitectură</v>
      </c>
      <c r="B3" s="233"/>
      <c r="C3" s="233"/>
    </row>
    <row r="4" spans="1:12">
      <c r="A4" s="113" t="str">
        <f>'Date initiale'!C6&amp;", "&amp;'Date initiale'!C7</f>
        <v>[Zamfir, Mihaela Magdalena], C25</v>
      </c>
      <c r="B4" s="113"/>
      <c r="C4" s="113"/>
    </row>
    <row r="5" spans="1:12" s="174" customFormat="1">
      <c r="A5" s="113"/>
      <c r="B5" s="113"/>
      <c r="C5" s="113"/>
    </row>
    <row r="6" spans="1:12" ht="15.75">
      <c r="A6" s="601" t="s">
        <v>110</v>
      </c>
      <c r="B6" s="601"/>
      <c r="C6" s="601"/>
      <c r="D6" s="601"/>
      <c r="E6" s="601"/>
      <c r="F6" s="601"/>
      <c r="G6" s="601"/>
      <c r="H6" s="601"/>
      <c r="I6" s="601"/>
    </row>
    <row r="7" spans="1:12" ht="15.75" customHeight="1">
      <c r="A7" s="604" t="str">
        <f>'Descriere indicatori'!B12&amp;". "&amp;'Descriere indicatori'!C12</f>
        <v xml:space="preserve">I9. Studii in extenso apărute în volume colective publicate la edituri de prestigiu naţional* </v>
      </c>
      <c r="B7" s="604"/>
      <c r="C7" s="604"/>
      <c r="D7" s="604"/>
      <c r="E7" s="604"/>
      <c r="F7" s="604"/>
      <c r="G7" s="604"/>
      <c r="H7" s="604"/>
      <c r="I7" s="604"/>
      <c r="J7" s="175"/>
    </row>
    <row r="8" spans="1:12" ht="16.5" thickBot="1">
      <c r="A8" s="173"/>
      <c r="B8" s="173"/>
      <c r="C8" s="173"/>
      <c r="D8" s="173"/>
      <c r="E8" s="173"/>
      <c r="F8" s="173"/>
      <c r="G8" s="159"/>
      <c r="H8" s="173"/>
      <c r="I8" s="173"/>
      <c r="J8" s="173"/>
    </row>
    <row r="9" spans="1:12" ht="30.75" thickBot="1">
      <c r="A9" s="146" t="s">
        <v>55</v>
      </c>
      <c r="B9" s="147" t="s">
        <v>83</v>
      </c>
      <c r="C9" s="147" t="s">
        <v>56</v>
      </c>
      <c r="D9" s="147" t="s">
        <v>57</v>
      </c>
      <c r="E9" s="147" t="s">
        <v>80</v>
      </c>
      <c r="F9" s="148" t="s">
        <v>87</v>
      </c>
      <c r="G9" s="147" t="s">
        <v>58</v>
      </c>
      <c r="H9" s="147" t="s">
        <v>111</v>
      </c>
      <c r="I9" s="149" t="s">
        <v>90</v>
      </c>
      <c r="K9" s="239" t="s">
        <v>108</v>
      </c>
    </row>
    <row r="10" spans="1:12">
      <c r="A10" s="176">
        <v>1</v>
      </c>
      <c r="B10" s="166"/>
      <c r="C10" s="166"/>
      <c r="D10" s="166"/>
      <c r="E10" s="138"/>
      <c r="F10" s="139"/>
      <c r="G10" s="102"/>
      <c r="H10" s="139"/>
      <c r="I10" s="282"/>
      <c r="K10" s="240">
        <v>7</v>
      </c>
      <c r="L10" s="325" t="s">
        <v>249</v>
      </c>
    </row>
    <row r="11" spans="1:12">
      <c r="A11" s="177">
        <f>A10+1</f>
        <v>2</v>
      </c>
      <c r="B11" s="155"/>
      <c r="C11" s="155"/>
      <c r="D11" s="155"/>
      <c r="E11" s="168"/>
      <c r="F11" s="107"/>
      <c r="G11" s="107"/>
      <c r="H11" s="107"/>
      <c r="I11" s="277"/>
      <c r="K11" s="53"/>
    </row>
    <row r="12" spans="1:12">
      <c r="A12" s="177">
        <f t="shared" ref="A12:A19" si="0">A11+1</f>
        <v>3</v>
      </c>
      <c r="B12" s="155"/>
      <c r="C12" s="105"/>
      <c r="D12" s="155"/>
      <c r="E12" s="168"/>
      <c r="F12" s="107"/>
      <c r="G12" s="107"/>
      <c r="H12" s="107"/>
      <c r="I12" s="277"/>
    </row>
    <row r="13" spans="1:12">
      <c r="A13" s="177">
        <f t="shared" si="0"/>
        <v>4</v>
      </c>
      <c r="B13" s="155"/>
      <c r="C13" s="105"/>
      <c r="D13" s="155"/>
      <c r="E13" s="168"/>
      <c r="F13" s="107"/>
      <c r="G13" s="107"/>
      <c r="H13" s="107"/>
      <c r="I13" s="277"/>
    </row>
    <row r="14" spans="1:12">
      <c r="A14" s="177">
        <f t="shared" si="0"/>
        <v>5</v>
      </c>
      <c r="B14" s="178"/>
      <c r="C14" s="178"/>
      <c r="D14" s="178"/>
      <c r="E14" s="178"/>
      <c r="F14" s="178"/>
      <c r="G14" s="107"/>
      <c r="H14" s="178"/>
      <c r="I14" s="286"/>
    </row>
    <row r="15" spans="1:12">
      <c r="A15" s="177">
        <f t="shared" si="0"/>
        <v>6</v>
      </c>
      <c r="B15" s="178"/>
      <c r="C15" s="178"/>
      <c r="D15" s="178"/>
      <c r="E15" s="178"/>
      <c r="F15" s="178"/>
      <c r="G15" s="107"/>
      <c r="H15" s="178"/>
      <c r="I15" s="286"/>
    </row>
    <row r="16" spans="1:12">
      <c r="A16" s="177">
        <f t="shared" si="0"/>
        <v>7</v>
      </c>
      <c r="B16" s="178"/>
      <c r="C16" s="178"/>
      <c r="D16" s="178"/>
      <c r="E16" s="178"/>
      <c r="F16" s="178"/>
      <c r="G16" s="107"/>
      <c r="H16" s="178"/>
      <c r="I16" s="286"/>
    </row>
    <row r="17" spans="1:10">
      <c r="A17" s="177">
        <f t="shared" si="0"/>
        <v>8</v>
      </c>
      <c r="B17" s="178"/>
      <c r="C17" s="178"/>
      <c r="D17" s="178"/>
      <c r="E17" s="178"/>
      <c r="F17" s="178"/>
      <c r="G17" s="107"/>
      <c r="H17" s="178"/>
      <c r="I17" s="286"/>
    </row>
    <row r="18" spans="1:10">
      <c r="A18" s="177">
        <f t="shared" si="0"/>
        <v>9</v>
      </c>
      <c r="B18" s="178"/>
      <c r="C18" s="178"/>
      <c r="D18" s="178"/>
      <c r="E18" s="178"/>
      <c r="F18" s="178"/>
      <c r="G18" s="107"/>
      <c r="H18" s="178"/>
      <c r="I18" s="286"/>
    </row>
    <row r="19" spans="1:10" ht="15.75" thickBot="1">
      <c r="A19" s="142">
        <f t="shared" si="0"/>
        <v>10</v>
      </c>
      <c r="B19" s="179"/>
      <c r="C19" s="179"/>
      <c r="D19" s="179"/>
      <c r="E19" s="179"/>
      <c r="F19" s="179"/>
      <c r="G19" s="111"/>
      <c r="H19" s="179"/>
      <c r="I19" s="287"/>
    </row>
    <row r="20" spans="1:10" s="174" customFormat="1" ht="16.5" thickBot="1">
      <c r="A20" s="308"/>
      <c r="B20" s="113"/>
      <c r="C20" s="113"/>
      <c r="D20" s="113"/>
      <c r="E20" s="113"/>
      <c r="F20" s="113"/>
      <c r="G20" s="113"/>
      <c r="H20" s="115" t="str">
        <f>"Total "&amp;LEFT(A7,2)</f>
        <v>Total I9</v>
      </c>
      <c r="I20" s="116">
        <f>SUM(I10:I19)</f>
        <v>0</v>
      </c>
      <c r="J20" s="6"/>
    </row>
    <row r="22" spans="1:10" ht="33.75" customHeight="1">
      <c r="A22" s="60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03"/>
      <c r="C22" s="603"/>
      <c r="D22" s="603"/>
      <c r="E22" s="603"/>
      <c r="F22" s="603"/>
      <c r="G22" s="603"/>
      <c r="H22" s="603"/>
      <c r="I22" s="60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tabColor theme="6"/>
  </sheetPr>
  <dimension ref="A1:L25"/>
  <sheetViews>
    <sheetView workbookViewId="0">
      <selection activeCell="B26" sqref="B2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3" t="str">
        <f>'Date initiale'!C3</f>
        <v>Universitatea de Arhitectură și Urbanism "Ion Mincu" București</v>
      </c>
      <c r="B1" s="233"/>
      <c r="C1" s="233"/>
    </row>
    <row r="2" spans="1:12">
      <c r="A2" s="233" t="str">
        <f>'Date initiale'!B4&amp;" "&amp;'Date initiale'!C4</f>
        <v>Facultatea ARHITECTURA</v>
      </c>
      <c r="B2" s="233"/>
      <c r="C2" s="233"/>
    </row>
    <row r="3" spans="1:12">
      <c r="A3" s="233" t="str">
        <f>'Date initiale'!B5&amp;" "&amp;'Date initiale'!C5</f>
        <v>Departamentul Sinteza Proiectării de Arhitectură</v>
      </c>
      <c r="B3" s="233"/>
      <c r="C3" s="233"/>
    </row>
    <row r="4" spans="1:12">
      <c r="A4" s="113" t="str">
        <f>'Date initiale'!C6&amp;", "&amp;'Date initiale'!C7</f>
        <v>[Zamfir, Mihaela Magdalena], C25</v>
      </c>
      <c r="B4" s="113"/>
      <c r="C4" s="113"/>
    </row>
    <row r="5" spans="1:12" s="174" customFormat="1">
      <c r="A5" s="113"/>
      <c r="B5" s="113"/>
      <c r="C5" s="113"/>
    </row>
    <row r="6" spans="1:12" ht="15.75">
      <c r="A6" s="601" t="s">
        <v>110</v>
      </c>
      <c r="B6" s="601"/>
      <c r="C6" s="601"/>
      <c r="D6" s="601"/>
      <c r="E6" s="601"/>
      <c r="F6" s="601"/>
      <c r="G6" s="601"/>
      <c r="H6" s="601"/>
      <c r="I6" s="601"/>
    </row>
    <row r="7" spans="1:12" ht="39" customHeight="1">
      <c r="A7" s="604" t="str">
        <f>'Descriere indicatori'!B13&amp;". "&amp;'Descriere indicatori'!C13</f>
        <v xml:space="preserve">I10. Studii in extenso apărute în volume colective publicate la edituri recunoscute în domeniu*, precum şi studiile aferente proiectelor* </v>
      </c>
      <c r="B7" s="604"/>
      <c r="C7" s="604"/>
      <c r="D7" s="604"/>
      <c r="E7" s="604"/>
      <c r="F7" s="604"/>
      <c r="G7" s="604"/>
      <c r="H7" s="604"/>
      <c r="I7" s="604"/>
    </row>
    <row r="8" spans="1:12" s="174" customFormat="1" ht="17.25" customHeight="1" thickBot="1">
      <c r="A8" s="36"/>
      <c r="B8" s="173"/>
      <c r="C8" s="173"/>
      <c r="D8" s="173"/>
      <c r="E8" s="173"/>
      <c r="F8" s="173"/>
      <c r="G8" s="173"/>
      <c r="H8" s="173"/>
      <c r="I8" s="173"/>
    </row>
    <row r="9" spans="1:12" ht="30.75" thickBot="1">
      <c r="A9" s="146" t="s">
        <v>55</v>
      </c>
      <c r="B9" s="147" t="s">
        <v>83</v>
      </c>
      <c r="C9" s="147" t="s">
        <v>56</v>
      </c>
      <c r="D9" s="147" t="s">
        <v>57</v>
      </c>
      <c r="E9" s="147" t="s">
        <v>80</v>
      </c>
      <c r="F9" s="148" t="s">
        <v>87</v>
      </c>
      <c r="G9" s="147" t="s">
        <v>58</v>
      </c>
      <c r="H9" s="147" t="s">
        <v>111</v>
      </c>
      <c r="I9" s="149" t="s">
        <v>90</v>
      </c>
      <c r="K9" s="239" t="s">
        <v>108</v>
      </c>
    </row>
    <row r="10" spans="1:12" ht="15.75">
      <c r="A10" s="176">
        <v>1</v>
      </c>
      <c r="B10" s="101"/>
      <c r="C10" s="138"/>
      <c r="D10" s="212"/>
      <c r="E10" s="213"/>
      <c r="F10" s="138"/>
      <c r="G10" s="138"/>
      <c r="H10" s="138"/>
      <c r="I10" s="288"/>
      <c r="J10" s="188"/>
      <c r="K10" s="240" t="s">
        <v>160</v>
      </c>
      <c r="L10" s="325" t="s">
        <v>250</v>
      </c>
    </row>
    <row r="11" spans="1:12" ht="15.75">
      <c r="A11" s="214">
        <f>A10+1</f>
        <v>2</v>
      </c>
      <c r="B11" s="136"/>
      <c r="C11" s="156"/>
      <c r="D11" s="106"/>
      <c r="E11" s="168"/>
      <c r="F11" s="156"/>
      <c r="G11" s="156"/>
      <c r="H11" s="156"/>
      <c r="I11" s="283"/>
      <c r="J11" s="188"/>
      <c r="K11" s="53"/>
      <c r="L11" s="325" t="s">
        <v>251</v>
      </c>
    </row>
    <row r="12" spans="1:12">
      <c r="A12" s="214">
        <f t="shared" ref="A12:A19" si="0">A11+1</f>
        <v>3</v>
      </c>
      <c r="B12" s="136"/>
      <c r="C12" s="136"/>
      <c r="D12" s="136"/>
      <c r="E12" s="39"/>
      <c r="F12" s="107"/>
      <c r="G12" s="107"/>
      <c r="H12" s="107"/>
      <c r="I12" s="277"/>
    </row>
    <row r="13" spans="1:12">
      <c r="A13" s="214">
        <f t="shared" si="0"/>
        <v>4</v>
      </c>
      <c r="B13" s="106"/>
      <c r="C13" s="106"/>
      <c r="D13" s="136"/>
      <c r="E13" s="39"/>
      <c r="F13" s="107"/>
      <c r="G13" s="107"/>
      <c r="H13" s="107"/>
      <c r="I13" s="277"/>
    </row>
    <row r="14" spans="1:12">
      <c r="A14" s="214">
        <f t="shared" si="0"/>
        <v>5</v>
      </c>
      <c r="B14" s="136"/>
      <c r="C14" s="106"/>
      <c r="D14" s="106"/>
      <c r="E14" s="168"/>
      <c r="F14" s="107"/>
      <c r="G14" s="107"/>
      <c r="H14" s="107"/>
      <c r="I14" s="277"/>
    </row>
    <row r="15" spans="1:12">
      <c r="A15" s="214">
        <f t="shared" si="0"/>
        <v>6</v>
      </c>
      <c r="B15" s="155"/>
      <c r="C15" s="155"/>
      <c r="D15" s="155"/>
      <c r="E15" s="168"/>
      <c r="F15" s="107"/>
      <c r="G15" s="107"/>
      <c r="H15" s="107"/>
      <c r="I15" s="277"/>
    </row>
    <row r="16" spans="1:12">
      <c r="A16" s="214">
        <f t="shared" si="0"/>
        <v>7</v>
      </c>
      <c r="B16" s="155"/>
      <c r="C16" s="105"/>
      <c r="D16" s="155"/>
      <c r="E16" s="168"/>
      <c r="F16" s="107"/>
      <c r="G16" s="107"/>
      <c r="H16" s="107"/>
      <c r="I16" s="277"/>
    </row>
    <row r="17" spans="1:9">
      <c r="A17" s="214">
        <f t="shared" si="0"/>
        <v>8</v>
      </c>
      <c r="B17" s="155"/>
      <c r="C17" s="105"/>
      <c r="D17" s="155"/>
      <c r="E17" s="168"/>
      <c r="F17" s="107"/>
      <c r="G17" s="107"/>
      <c r="H17" s="107"/>
      <c r="I17" s="277"/>
    </row>
    <row r="18" spans="1:9">
      <c r="A18" s="214">
        <f t="shared" si="0"/>
        <v>9</v>
      </c>
      <c r="B18" s="168"/>
      <c r="C18" s="39"/>
      <c r="D18" s="39"/>
      <c r="E18" s="39"/>
      <c r="F18" s="107"/>
      <c r="G18" s="107"/>
      <c r="H18" s="107"/>
      <c r="I18" s="277"/>
    </row>
    <row r="19" spans="1:9" ht="15.75" thickBot="1">
      <c r="A19" s="215">
        <f t="shared" si="0"/>
        <v>10</v>
      </c>
      <c r="B19" s="143"/>
      <c r="C19" s="110"/>
      <c r="D19" s="110"/>
      <c r="E19" s="171"/>
      <c r="F19" s="111"/>
      <c r="G19" s="111"/>
      <c r="H19" s="111"/>
      <c r="I19" s="278"/>
    </row>
    <row r="20" spans="1:9" ht="15.75" thickBot="1">
      <c r="A20" s="308"/>
      <c r="B20" s="216"/>
      <c r="C20" s="141"/>
      <c r="D20" s="172"/>
      <c r="E20" s="172"/>
      <c r="F20" s="172"/>
      <c r="G20" s="172"/>
      <c r="H20" s="115" t="str">
        <f>"Total "&amp;LEFT(A7,3)</f>
        <v>Total I10</v>
      </c>
      <c r="I20" s="217">
        <f>SUM(I10:I19)</f>
        <v>0</v>
      </c>
    </row>
    <row r="21" spans="1:9">
      <c r="A21" s="22"/>
      <c r="B21" s="16"/>
      <c r="C21" s="18"/>
      <c r="D21" s="22"/>
    </row>
    <row r="22" spans="1:9" ht="33.75" customHeight="1">
      <c r="A22" s="60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03"/>
      <c r="C22" s="603"/>
      <c r="D22" s="603"/>
      <c r="E22" s="603"/>
      <c r="F22" s="603"/>
      <c r="G22" s="603"/>
      <c r="H22" s="603"/>
      <c r="I22" s="603"/>
    </row>
    <row r="23" spans="1:9" ht="48" customHeight="1">
      <c r="A23" s="60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603"/>
      <c r="C23" s="603"/>
      <c r="D23" s="603"/>
      <c r="E23" s="603"/>
      <c r="F23" s="603"/>
      <c r="G23" s="603"/>
      <c r="H23" s="603"/>
      <c r="I23" s="603"/>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sheetPr>
    <tabColor theme="6"/>
  </sheetPr>
  <dimension ref="A1:L31"/>
  <sheetViews>
    <sheetView topLeftCell="A19" zoomScaleNormal="100" workbookViewId="0">
      <selection activeCell="M22" sqref="M22"/>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9" customWidth="1"/>
    <col min="9" max="9" width="9.7109375" customWidth="1"/>
  </cols>
  <sheetData>
    <row r="1" spans="1:12">
      <c r="A1" s="233" t="str">
        <f>'Date initiale'!C3</f>
        <v>Universitatea de Arhitectură și Urbanism "Ion Mincu" București</v>
      </c>
      <c r="B1" s="233"/>
      <c r="C1" s="233"/>
    </row>
    <row r="2" spans="1:12">
      <c r="A2" s="233" t="str">
        <f>'Date initiale'!B4&amp;" "&amp;'Date initiale'!C4</f>
        <v>Facultatea ARHITECTURA</v>
      </c>
      <c r="B2" s="233"/>
      <c r="C2" s="233"/>
    </row>
    <row r="3" spans="1:12">
      <c r="A3" s="233" t="str">
        <f>'Date initiale'!B5&amp;" "&amp;'Date initiale'!C5</f>
        <v>Departamentul Sinteza Proiectării de Arhitectură</v>
      </c>
      <c r="B3" s="233"/>
      <c r="C3" s="233"/>
    </row>
    <row r="4" spans="1:12">
      <c r="A4" s="113" t="str">
        <f>'Date initiale'!C6&amp;", "&amp;'Date initiale'!C7</f>
        <v>[Zamfir, Mihaela Magdalena], C25</v>
      </c>
      <c r="B4" s="113"/>
      <c r="C4" s="113"/>
    </row>
    <row r="5" spans="1:12" s="174" customFormat="1">
      <c r="A5" s="113"/>
      <c r="B5" s="113"/>
      <c r="C5" s="113"/>
    </row>
    <row r="6" spans="1:12" ht="15.75">
      <c r="A6" s="601" t="s">
        <v>110</v>
      </c>
      <c r="B6" s="601"/>
      <c r="C6" s="601"/>
      <c r="D6" s="601"/>
      <c r="E6" s="601"/>
      <c r="F6" s="601"/>
      <c r="G6" s="601"/>
      <c r="H6" s="601"/>
      <c r="I6" s="601"/>
      <c r="J6" s="37"/>
    </row>
    <row r="7" spans="1:12" s="349" customFormat="1" ht="39" customHeight="1">
      <c r="A7" s="606"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606"/>
      <c r="C7" s="606"/>
      <c r="D7" s="606"/>
      <c r="E7" s="606"/>
      <c r="F7" s="606"/>
      <c r="G7" s="606"/>
      <c r="H7" s="606"/>
      <c r="I7" s="606"/>
      <c r="J7" s="360"/>
    </row>
    <row r="8" spans="1:12" ht="19.5" customHeight="1" thickBot="1">
      <c r="A8" s="58"/>
      <c r="B8" s="58"/>
      <c r="C8" s="58"/>
      <c r="D8" s="58"/>
      <c r="E8" s="58"/>
      <c r="F8" s="58"/>
      <c r="G8" s="58"/>
      <c r="H8" s="58"/>
      <c r="I8" s="58"/>
      <c r="J8" s="36"/>
    </row>
    <row r="9" spans="1:12" ht="63" customHeight="1" thickBot="1">
      <c r="A9" s="478" t="s">
        <v>55</v>
      </c>
      <c r="B9" s="473" t="s">
        <v>83</v>
      </c>
      <c r="C9" s="465" t="s">
        <v>52</v>
      </c>
      <c r="D9" s="465" t="s">
        <v>134</v>
      </c>
      <c r="E9" s="464" t="s">
        <v>87</v>
      </c>
      <c r="F9" s="465" t="s">
        <v>53</v>
      </c>
      <c r="G9" s="465" t="s">
        <v>79</v>
      </c>
      <c r="H9" s="464" t="s">
        <v>54</v>
      </c>
      <c r="I9" s="211" t="s">
        <v>147</v>
      </c>
      <c r="J9" s="2"/>
      <c r="K9" s="239" t="s">
        <v>108</v>
      </c>
    </row>
    <row r="10" spans="1:12" s="174" customFormat="1" ht="141.75" customHeight="1">
      <c r="A10" s="479">
        <v>1</v>
      </c>
      <c r="B10" s="474" t="s">
        <v>728</v>
      </c>
      <c r="C10" s="462" t="s">
        <v>727</v>
      </c>
      <c r="D10" s="461" t="s">
        <v>729</v>
      </c>
      <c r="E10" s="463">
        <v>2016</v>
      </c>
      <c r="F10" s="461" t="s">
        <v>730</v>
      </c>
      <c r="G10" s="461" t="s">
        <v>731</v>
      </c>
      <c r="H10" s="461" t="s">
        <v>836</v>
      </c>
      <c r="I10" s="467">
        <v>15</v>
      </c>
      <c r="J10" s="2"/>
      <c r="K10" s="240"/>
    </row>
    <row r="11" spans="1:12" s="174" customFormat="1" ht="141.75" customHeight="1">
      <c r="A11" s="480">
        <v>2</v>
      </c>
      <c r="B11" s="475" t="s">
        <v>733</v>
      </c>
      <c r="C11" s="459" t="s">
        <v>732</v>
      </c>
      <c r="D11" s="377" t="s">
        <v>729</v>
      </c>
      <c r="E11" s="378">
        <v>2016</v>
      </c>
      <c r="F11" s="377" t="s">
        <v>730</v>
      </c>
      <c r="G11" s="377" t="s">
        <v>731</v>
      </c>
      <c r="H11" s="377" t="s">
        <v>837</v>
      </c>
      <c r="I11" s="468">
        <v>15</v>
      </c>
      <c r="J11" s="2"/>
      <c r="K11" s="240"/>
    </row>
    <row r="12" spans="1:12" s="174" customFormat="1" ht="141.75" customHeight="1">
      <c r="A12" s="480">
        <v>3</v>
      </c>
      <c r="B12" s="475" t="s">
        <v>734</v>
      </c>
      <c r="C12" s="459" t="s">
        <v>735</v>
      </c>
      <c r="D12" s="377" t="s">
        <v>729</v>
      </c>
      <c r="E12" s="378">
        <v>2016</v>
      </c>
      <c r="F12" s="377" t="s">
        <v>730</v>
      </c>
      <c r="G12" s="377" t="s">
        <v>731</v>
      </c>
      <c r="H12" s="377" t="s">
        <v>838</v>
      </c>
      <c r="I12" s="468">
        <v>15</v>
      </c>
      <c r="J12" s="2"/>
      <c r="K12" s="240"/>
    </row>
    <row r="13" spans="1:12" ht="94.5">
      <c r="A13" s="481">
        <v>4</v>
      </c>
      <c r="B13" s="475" t="s">
        <v>305</v>
      </c>
      <c r="C13" s="457" t="s">
        <v>285</v>
      </c>
      <c r="D13" s="379" t="s">
        <v>292</v>
      </c>
      <c r="E13" s="20">
        <v>2015</v>
      </c>
      <c r="F13" s="20" t="s">
        <v>487</v>
      </c>
      <c r="G13" s="21" t="s">
        <v>286</v>
      </c>
      <c r="H13" s="21" t="s">
        <v>973</v>
      </c>
      <c r="I13" s="289">
        <v>10</v>
      </c>
      <c r="K13" s="240" t="s">
        <v>161</v>
      </c>
      <c r="L13" s="325" t="s">
        <v>252</v>
      </c>
    </row>
    <row r="14" spans="1:12" ht="141.75">
      <c r="A14" s="481">
        <v>5</v>
      </c>
      <c r="B14" s="476" t="s">
        <v>272</v>
      </c>
      <c r="C14" s="458" t="s">
        <v>287</v>
      </c>
      <c r="D14" s="21" t="s">
        <v>293</v>
      </c>
      <c r="E14" s="20">
        <v>2015</v>
      </c>
      <c r="F14" s="28"/>
      <c r="G14" s="21" t="s">
        <v>288</v>
      </c>
      <c r="H14" s="21" t="s">
        <v>736</v>
      </c>
      <c r="I14" s="289">
        <v>10</v>
      </c>
      <c r="K14" s="53"/>
    </row>
    <row r="15" spans="1:12" s="174" customFormat="1" ht="141.75">
      <c r="A15" s="481">
        <v>6</v>
      </c>
      <c r="B15" s="476" t="s">
        <v>272</v>
      </c>
      <c r="C15" s="460" t="s">
        <v>737</v>
      </c>
      <c r="D15" s="21" t="s">
        <v>293</v>
      </c>
      <c r="E15" s="20">
        <v>2015</v>
      </c>
      <c r="F15" s="28"/>
      <c r="G15" s="21" t="s">
        <v>288</v>
      </c>
      <c r="H15" s="21" t="s">
        <v>738</v>
      </c>
      <c r="I15" s="289">
        <v>10</v>
      </c>
      <c r="K15" s="53"/>
    </row>
    <row r="16" spans="1:12" ht="157.5">
      <c r="A16" s="481">
        <v>7</v>
      </c>
      <c r="B16" s="475" t="s">
        <v>306</v>
      </c>
      <c r="C16" s="458" t="s">
        <v>835</v>
      </c>
      <c r="D16" s="21" t="s">
        <v>291</v>
      </c>
      <c r="E16" s="20">
        <v>2014</v>
      </c>
      <c r="F16" s="23"/>
      <c r="G16" s="21" t="s">
        <v>278</v>
      </c>
      <c r="H16" s="544" t="s">
        <v>976</v>
      </c>
      <c r="I16" s="289">
        <v>10</v>
      </c>
    </row>
    <row r="17" spans="1:10" ht="63">
      <c r="A17" s="481">
        <v>8</v>
      </c>
      <c r="B17" s="475" t="s">
        <v>307</v>
      </c>
      <c r="C17" s="458" t="s">
        <v>279</v>
      </c>
      <c r="D17" s="21" t="s">
        <v>290</v>
      </c>
      <c r="E17" s="21">
        <v>2014</v>
      </c>
      <c r="F17" s="23"/>
      <c r="G17" s="21" t="s">
        <v>278</v>
      </c>
      <c r="H17" s="21" t="s">
        <v>977</v>
      </c>
      <c r="I17" s="289">
        <v>10</v>
      </c>
    </row>
    <row r="18" spans="1:10" ht="94.5">
      <c r="A18" s="481">
        <f t="shared" ref="A18:A24" si="0">A17+1</f>
        <v>9</v>
      </c>
      <c r="B18" s="476" t="s">
        <v>272</v>
      </c>
      <c r="C18" s="458" t="s">
        <v>289</v>
      </c>
      <c r="D18" s="386" t="s">
        <v>294</v>
      </c>
      <c r="E18" s="21">
        <v>2013</v>
      </c>
      <c r="F18" s="21"/>
      <c r="G18" s="21" t="s">
        <v>295</v>
      </c>
      <c r="H18" s="21">
        <v>9</v>
      </c>
      <c r="I18" s="289">
        <v>10</v>
      </c>
    </row>
    <row r="19" spans="1:10" s="174" customFormat="1" ht="78.75">
      <c r="A19" s="481"/>
      <c r="B19" s="476" t="s">
        <v>272</v>
      </c>
      <c r="C19" s="458" t="s">
        <v>754</v>
      </c>
      <c r="D19" s="386" t="s">
        <v>296</v>
      </c>
      <c r="E19" s="21">
        <v>2013</v>
      </c>
      <c r="F19" s="21"/>
      <c r="G19" s="21" t="s">
        <v>297</v>
      </c>
      <c r="H19" s="21" t="s">
        <v>755</v>
      </c>
      <c r="I19" s="289">
        <v>10</v>
      </c>
    </row>
    <row r="20" spans="1:10" s="174" customFormat="1" ht="78.75">
      <c r="A20" s="481"/>
      <c r="B20" s="476" t="s">
        <v>272</v>
      </c>
      <c r="C20" s="458" t="s">
        <v>759</v>
      </c>
      <c r="D20" s="386" t="s">
        <v>298</v>
      </c>
      <c r="E20" s="20">
        <v>2011</v>
      </c>
      <c r="F20" s="21"/>
      <c r="G20" s="21" t="s">
        <v>299</v>
      </c>
      <c r="H20" s="21" t="s">
        <v>760</v>
      </c>
      <c r="I20" s="289">
        <v>10</v>
      </c>
    </row>
    <row r="21" spans="1:10" ht="94.5">
      <c r="A21" s="481">
        <f>A18+1</f>
        <v>10</v>
      </c>
      <c r="B21" s="475" t="s">
        <v>306</v>
      </c>
      <c r="C21" s="458" t="s">
        <v>832</v>
      </c>
      <c r="D21" s="386" t="s">
        <v>296</v>
      </c>
      <c r="E21" s="20">
        <v>2011</v>
      </c>
      <c r="F21" s="20"/>
      <c r="G21" s="21" t="s">
        <v>297</v>
      </c>
      <c r="H21" s="21" t="s">
        <v>756</v>
      </c>
      <c r="I21" s="289">
        <v>10</v>
      </c>
    </row>
    <row r="22" spans="1:10" ht="110.25">
      <c r="A22" s="481">
        <f t="shared" si="0"/>
        <v>11</v>
      </c>
      <c r="B22" s="476" t="s">
        <v>272</v>
      </c>
      <c r="C22" s="458" t="s">
        <v>833</v>
      </c>
      <c r="D22" s="386" t="s">
        <v>298</v>
      </c>
      <c r="E22" s="20">
        <v>2011</v>
      </c>
      <c r="F22" s="20"/>
      <c r="G22" s="21" t="s">
        <v>299</v>
      </c>
      <c r="H22" s="21" t="s">
        <v>757</v>
      </c>
      <c r="I22" s="289">
        <v>10</v>
      </c>
    </row>
    <row r="23" spans="1:10" ht="78.75">
      <c r="A23" s="481">
        <f t="shared" si="0"/>
        <v>12</v>
      </c>
      <c r="B23" s="476" t="s">
        <v>272</v>
      </c>
      <c r="C23" s="458" t="s">
        <v>300</v>
      </c>
      <c r="D23" s="386" t="s">
        <v>301</v>
      </c>
      <c r="E23" s="20">
        <v>2011</v>
      </c>
      <c r="F23" s="20"/>
      <c r="G23" s="21" t="s">
        <v>302</v>
      </c>
      <c r="H23" s="21" t="s">
        <v>758</v>
      </c>
      <c r="I23" s="289">
        <v>10</v>
      </c>
    </row>
    <row r="24" spans="1:10" s="349" customFormat="1" ht="126.75" thickBot="1">
      <c r="A24" s="482">
        <f t="shared" si="0"/>
        <v>13</v>
      </c>
      <c r="B24" s="477" t="s">
        <v>272</v>
      </c>
      <c r="C24" s="469" t="s">
        <v>834</v>
      </c>
      <c r="D24" s="470" t="s">
        <v>588</v>
      </c>
      <c r="E24" s="470">
        <v>2007</v>
      </c>
      <c r="F24" s="471"/>
      <c r="G24" s="470" t="s">
        <v>570</v>
      </c>
      <c r="H24" s="470"/>
      <c r="I24" s="472">
        <v>10</v>
      </c>
      <c r="J24" s="359"/>
    </row>
    <row r="25" spans="1:10" ht="16.5" thickBot="1">
      <c r="A25" s="51"/>
      <c r="C25" s="22"/>
      <c r="D25" s="26"/>
      <c r="E25" s="18"/>
      <c r="H25" s="375" t="str">
        <f>"Total "&amp;LEFT(A7,4)</f>
        <v>Total I11a</v>
      </c>
      <c r="I25" s="466">
        <f>SUM(I10:I24)</f>
        <v>165</v>
      </c>
    </row>
    <row r="26" spans="1:10" ht="15.75">
      <c r="A26" s="51"/>
      <c r="C26" s="22"/>
      <c r="D26" s="27"/>
      <c r="E26" s="18"/>
    </row>
    <row r="27" spans="1:10">
      <c r="C27" s="22"/>
      <c r="D27" s="27"/>
      <c r="E27" s="18"/>
      <c r="F27" s="22"/>
      <c r="G27" s="22"/>
    </row>
    <row r="28" spans="1:10">
      <c r="C28" s="22"/>
      <c r="D28" s="26"/>
      <c r="E28" s="18"/>
      <c r="F28" s="22"/>
      <c r="G28" s="22"/>
    </row>
    <row r="29" spans="1:10">
      <c r="C29" s="22"/>
      <c r="D29" s="26"/>
      <c r="E29" s="18"/>
      <c r="F29" s="22"/>
      <c r="G29" s="22"/>
    </row>
    <row r="30" spans="1:10">
      <c r="C30" s="22"/>
      <c r="D30" s="26"/>
      <c r="E30" s="18"/>
      <c r="F30" s="22"/>
      <c r="G30" s="22"/>
    </row>
    <row r="31" spans="1:10">
      <c r="C31" s="22"/>
      <c r="D31" s="16"/>
      <c r="E31" s="18"/>
      <c r="F31" s="22"/>
      <c r="G31"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sheetPr>
    <tabColor theme="6"/>
  </sheetPr>
  <dimension ref="A1:K24"/>
  <sheetViews>
    <sheetView topLeftCell="A17" zoomScaleNormal="100" workbookViewId="0">
      <selection activeCell="P12" sqref="P12"/>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349" customWidth="1"/>
    <col min="8" max="8" width="9.7109375" customWidth="1"/>
  </cols>
  <sheetData>
    <row r="1" spans="1:11" ht="15.75">
      <c r="A1" s="233" t="str">
        <f>'Date initiale'!C3</f>
        <v>Universitatea de Arhitectură și Urbanism "Ion Mincu" București</v>
      </c>
      <c r="B1" s="233"/>
      <c r="C1" s="233"/>
      <c r="D1" s="17"/>
    </row>
    <row r="2" spans="1:11" ht="15.75">
      <c r="A2" s="233" t="str">
        <f>'Date initiale'!B4&amp;" "&amp;'Date initiale'!C4</f>
        <v>Facultatea ARHITECTURA</v>
      </c>
      <c r="B2" s="233"/>
      <c r="C2" s="233"/>
      <c r="D2" s="17"/>
    </row>
    <row r="3" spans="1:11" ht="15.75">
      <c r="A3" s="233" t="str">
        <f>'Date initiale'!B5&amp;" "&amp;'Date initiale'!C5</f>
        <v>Departamentul Sinteza Proiectării de Arhitectură</v>
      </c>
      <c r="B3" s="233"/>
      <c r="C3" s="233"/>
      <c r="D3" s="17"/>
    </row>
    <row r="4" spans="1:11">
      <c r="A4" s="113" t="str">
        <f>'Date initiale'!C6&amp;", "&amp;'Date initiale'!C7</f>
        <v>[Zamfir, Mihaela Magdalena], C25</v>
      </c>
      <c r="B4" s="113"/>
      <c r="C4" s="113"/>
    </row>
    <row r="5" spans="1:11" s="174" customFormat="1">
      <c r="A5" s="113"/>
      <c r="B5" s="113"/>
      <c r="C5" s="113"/>
      <c r="G5" s="349"/>
    </row>
    <row r="6" spans="1:11" ht="15.75">
      <c r="A6" s="601" t="s">
        <v>110</v>
      </c>
      <c r="B6" s="601"/>
      <c r="C6" s="601"/>
      <c r="D6" s="601"/>
      <c r="E6" s="601"/>
      <c r="F6" s="601"/>
      <c r="G6" s="601"/>
      <c r="H6" s="601"/>
      <c r="I6" s="37"/>
      <c r="J6" s="37"/>
    </row>
    <row r="7" spans="1:11" ht="48" customHeight="1">
      <c r="A7" s="607"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607"/>
      <c r="C7" s="607"/>
      <c r="D7" s="607"/>
      <c r="E7" s="607"/>
      <c r="F7" s="607"/>
      <c r="G7" s="607"/>
      <c r="H7" s="607"/>
      <c r="I7" s="175"/>
      <c r="J7" s="175"/>
    </row>
    <row r="8" spans="1:11" ht="21.75" customHeight="1" thickBot="1">
      <c r="A8" s="57"/>
      <c r="B8" s="57"/>
      <c r="C8" s="57"/>
      <c r="D8" s="57"/>
      <c r="E8" s="57"/>
      <c r="F8" s="57"/>
      <c r="G8" s="361"/>
      <c r="H8" s="57"/>
    </row>
    <row r="9" spans="1:11" ht="30.75" thickBot="1">
      <c r="A9" s="146" t="s">
        <v>55</v>
      </c>
      <c r="B9" s="199" t="s">
        <v>83</v>
      </c>
      <c r="C9" s="199" t="s">
        <v>136</v>
      </c>
      <c r="D9" s="199" t="s">
        <v>137</v>
      </c>
      <c r="E9" s="199" t="s">
        <v>75</v>
      </c>
      <c r="F9" s="199" t="s">
        <v>76</v>
      </c>
      <c r="G9" s="403" t="s">
        <v>135</v>
      </c>
      <c r="H9" s="211" t="s">
        <v>147</v>
      </c>
      <c r="J9" s="239" t="s">
        <v>108</v>
      </c>
    </row>
    <row r="10" spans="1:11" s="174" customFormat="1" ht="120">
      <c r="A10" s="499">
        <v>1</v>
      </c>
      <c r="B10" s="483" t="s">
        <v>839</v>
      </c>
      <c r="C10" s="483" t="s">
        <v>840</v>
      </c>
      <c r="D10" s="483" t="s">
        <v>564</v>
      </c>
      <c r="E10" s="483">
        <v>2019</v>
      </c>
      <c r="F10" s="483" t="s">
        <v>567</v>
      </c>
      <c r="G10" s="484" t="s">
        <v>565</v>
      </c>
      <c r="H10" s="485">
        <v>3</v>
      </c>
      <c r="J10" s="240"/>
      <c r="K10" s="325"/>
    </row>
    <row r="11" spans="1:11" s="174" customFormat="1" ht="90">
      <c r="A11" s="500">
        <v>2</v>
      </c>
      <c r="B11" s="346" t="s">
        <v>839</v>
      </c>
      <c r="C11" s="346" t="s">
        <v>841</v>
      </c>
      <c r="D11" s="346" t="s">
        <v>564</v>
      </c>
      <c r="E11" s="346">
        <v>2019</v>
      </c>
      <c r="F11" s="346" t="s">
        <v>566</v>
      </c>
      <c r="G11" s="486" t="s">
        <v>565</v>
      </c>
      <c r="H11" s="487">
        <v>3</v>
      </c>
      <c r="J11" s="240"/>
      <c r="K11" s="325"/>
    </row>
    <row r="12" spans="1:11" s="174" customFormat="1" ht="90">
      <c r="A12" s="500">
        <v>3</v>
      </c>
      <c r="B12" s="346" t="s">
        <v>839</v>
      </c>
      <c r="C12" s="346" t="s">
        <v>842</v>
      </c>
      <c r="D12" s="346" t="s">
        <v>564</v>
      </c>
      <c r="E12" s="346">
        <v>2019</v>
      </c>
      <c r="F12" s="346" t="s">
        <v>563</v>
      </c>
      <c r="G12" s="486" t="s">
        <v>565</v>
      </c>
      <c r="H12" s="487">
        <v>3</v>
      </c>
      <c r="J12" s="240"/>
      <c r="K12" s="325"/>
    </row>
    <row r="13" spans="1:11" s="174" customFormat="1" ht="120">
      <c r="A13" s="500">
        <v>4</v>
      </c>
      <c r="B13" s="346" t="s">
        <v>839</v>
      </c>
      <c r="C13" s="346" t="s">
        <v>843</v>
      </c>
      <c r="D13" s="346" t="s">
        <v>562</v>
      </c>
      <c r="E13" s="346">
        <v>2019</v>
      </c>
      <c r="F13" s="346" t="s">
        <v>561</v>
      </c>
      <c r="G13" s="486" t="s">
        <v>589</v>
      </c>
      <c r="H13" s="487">
        <v>3</v>
      </c>
      <c r="J13" s="240"/>
      <c r="K13" s="325"/>
    </row>
    <row r="14" spans="1:11" s="174" customFormat="1" ht="105">
      <c r="A14" s="500">
        <v>5</v>
      </c>
      <c r="B14" s="346" t="s">
        <v>839</v>
      </c>
      <c r="C14" s="346" t="s">
        <v>844</v>
      </c>
      <c r="D14" s="346" t="s">
        <v>556</v>
      </c>
      <c r="E14" s="346">
        <v>2019</v>
      </c>
      <c r="F14" s="346" t="s">
        <v>558</v>
      </c>
      <c r="G14" s="486"/>
      <c r="H14" s="487">
        <v>3</v>
      </c>
      <c r="J14" s="240"/>
      <c r="K14" s="325"/>
    </row>
    <row r="15" spans="1:11" s="174" customFormat="1" ht="120">
      <c r="A15" s="500">
        <v>6</v>
      </c>
      <c r="B15" s="346" t="s">
        <v>839</v>
      </c>
      <c r="C15" s="346" t="s">
        <v>845</v>
      </c>
      <c r="D15" s="346" t="s">
        <v>556</v>
      </c>
      <c r="E15" s="346">
        <v>2019</v>
      </c>
      <c r="F15" s="346" t="s">
        <v>558</v>
      </c>
      <c r="G15" s="486"/>
      <c r="H15" s="487">
        <v>3</v>
      </c>
      <c r="J15" s="240"/>
      <c r="K15" s="325"/>
    </row>
    <row r="16" spans="1:11" s="174" customFormat="1" ht="90">
      <c r="A16" s="500">
        <v>7</v>
      </c>
      <c r="B16" s="346" t="s">
        <v>839</v>
      </c>
      <c r="C16" s="346" t="s">
        <v>846</v>
      </c>
      <c r="D16" s="346" t="s">
        <v>559</v>
      </c>
      <c r="E16" s="346">
        <v>2019</v>
      </c>
      <c r="F16" s="346" t="s">
        <v>557</v>
      </c>
      <c r="G16" s="486" t="s">
        <v>565</v>
      </c>
      <c r="H16" s="487">
        <v>3</v>
      </c>
      <c r="J16" s="240"/>
      <c r="K16" s="325"/>
    </row>
    <row r="17" spans="1:11" s="174" customFormat="1" ht="90">
      <c r="A17" s="500">
        <v>8</v>
      </c>
      <c r="B17" s="346" t="s">
        <v>839</v>
      </c>
      <c r="C17" s="346" t="s">
        <v>847</v>
      </c>
      <c r="D17" s="346" t="s">
        <v>560</v>
      </c>
      <c r="E17" s="346">
        <v>2018</v>
      </c>
      <c r="F17" s="346" t="s">
        <v>557</v>
      </c>
      <c r="G17" s="486"/>
      <c r="H17" s="487">
        <v>3</v>
      </c>
      <c r="J17" s="240"/>
      <c r="K17" s="325"/>
    </row>
    <row r="18" spans="1:11" s="174" customFormat="1" ht="75">
      <c r="A18" s="500">
        <v>9</v>
      </c>
      <c r="B18" s="346" t="s">
        <v>839</v>
      </c>
      <c r="C18" s="346" t="s">
        <v>848</v>
      </c>
      <c r="D18" s="346" t="s">
        <v>560</v>
      </c>
      <c r="E18" s="346">
        <v>2018</v>
      </c>
      <c r="F18" s="346" t="s">
        <v>557</v>
      </c>
      <c r="G18" s="486" t="s">
        <v>590</v>
      </c>
      <c r="H18" s="487">
        <v>3</v>
      </c>
      <c r="J18" s="240"/>
      <c r="K18" s="325"/>
    </row>
    <row r="19" spans="1:11" s="174" customFormat="1" ht="90">
      <c r="A19" s="501">
        <v>9</v>
      </c>
      <c r="B19" s="346" t="s">
        <v>849</v>
      </c>
      <c r="C19" s="346" t="s">
        <v>850</v>
      </c>
      <c r="D19" s="488" t="s">
        <v>805</v>
      </c>
      <c r="E19" s="489">
        <v>2016</v>
      </c>
      <c r="F19" s="490" t="s">
        <v>806</v>
      </c>
      <c r="G19" s="491" t="s">
        <v>731</v>
      </c>
      <c r="H19" s="487">
        <v>3</v>
      </c>
      <c r="J19" s="240"/>
      <c r="K19" s="325"/>
    </row>
    <row r="20" spans="1:11" s="174" customFormat="1" ht="195">
      <c r="A20" s="501">
        <v>10</v>
      </c>
      <c r="B20" s="346" t="s">
        <v>851</v>
      </c>
      <c r="C20" s="346" t="s">
        <v>852</v>
      </c>
      <c r="D20" s="488" t="s">
        <v>308</v>
      </c>
      <c r="E20" s="489">
        <v>2015</v>
      </c>
      <c r="F20" s="490" t="s">
        <v>303</v>
      </c>
      <c r="G20" s="491" t="s">
        <v>304</v>
      </c>
      <c r="H20" s="487">
        <v>15</v>
      </c>
      <c r="J20" s="240"/>
      <c r="K20" s="325"/>
    </row>
    <row r="21" spans="1:11" ht="60">
      <c r="A21" s="500">
        <f>A20+1</f>
        <v>11</v>
      </c>
      <c r="B21" s="346" t="s">
        <v>839</v>
      </c>
      <c r="C21" s="346" t="s">
        <v>853</v>
      </c>
      <c r="D21" s="346" t="s">
        <v>309</v>
      </c>
      <c r="E21" s="346">
        <v>2013</v>
      </c>
      <c r="F21" s="492"/>
      <c r="G21" s="363" t="s">
        <v>591</v>
      </c>
      <c r="H21" s="493">
        <v>3</v>
      </c>
      <c r="J21" s="240" t="s">
        <v>253</v>
      </c>
    </row>
    <row r="22" spans="1:11" ht="60.75" thickBot="1">
      <c r="A22" s="502">
        <f t="shared" ref="A22" si="0">A21+1</f>
        <v>12</v>
      </c>
      <c r="B22" s="494" t="s">
        <v>839</v>
      </c>
      <c r="C22" s="495" t="s">
        <v>854</v>
      </c>
      <c r="D22" s="494" t="s">
        <v>309</v>
      </c>
      <c r="E22" s="495">
        <v>2011</v>
      </c>
      <c r="F22" s="496"/>
      <c r="G22" s="497" t="s">
        <v>592</v>
      </c>
      <c r="H22" s="498">
        <v>3</v>
      </c>
      <c r="I22" s="25"/>
      <c r="J22" s="240" t="s">
        <v>254</v>
      </c>
    </row>
    <row r="23" spans="1:11" ht="15.75" thickBot="1">
      <c r="A23" s="196"/>
      <c r="B23" s="196"/>
      <c r="C23" s="196"/>
      <c r="D23" s="196"/>
      <c r="E23" s="196"/>
      <c r="F23" s="197"/>
      <c r="G23" s="401" t="str">
        <f>"Total "&amp;LEFT(A7,4)</f>
        <v>Total I11b</v>
      </c>
      <c r="H23" s="402">
        <f>SUM(H10:H22)</f>
        <v>51</v>
      </c>
    </row>
    <row r="24" spans="1:11" ht="15.75">
      <c r="A24" s="29"/>
      <c r="B24" s="29"/>
      <c r="C24" s="29"/>
      <c r="D24" s="29"/>
      <c r="E24" s="29"/>
      <c r="F24" s="29"/>
      <c r="G24" s="362"/>
      <c r="H24" s="29"/>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sheetPr>
    <tabColor theme="6"/>
  </sheetPr>
  <dimension ref="A1:J164"/>
  <sheetViews>
    <sheetView topLeftCell="A148" workbookViewId="0">
      <selection activeCell="L156" sqref="L156"/>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33" t="str">
        <f>'Date initiale'!C3</f>
        <v>Universitatea de Arhitectură și Urbanism "Ion Mincu" București</v>
      </c>
      <c r="B1" s="233"/>
      <c r="C1" s="233"/>
    </row>
    <row r="2" spans="1:10">
      <c r="A2" s="233" t="str">
        <f>'Date initiale'!B4&amp;" "&amp;'Date initiale'!C4</f>
        <v>Facultatea ARHITECTURA</v>
      </c>
      <c r="B2" s="233"/>
      <c r="C2" s="233"/>
    </row>
    <row r="3" spans="1:10">
      <c r="A3" s="233" t="str">
        <f>'Date initiale'!B5&amp;" "&amp;'Date initiale'!C5</f>
        <v>Departamentul Sinteza Proiectării de Arhitectură</v>
      </c>
      <c r="B3" s="233"/>
      <c r="C3" s="233"/>
    </row>
    <row r="4" spans="1:10">
      <c r="A4" s="113" t="str">
        <f>'Date initiale'!C6&amp;", "&amp;'Date initiale'!C7</f>
        <v>[Zamfir, Mihaela Magdalena], C25</v>
      </c>
      <c r="B4" s="113"/>
      <c r="C4" s="113"/>
    </row>
    <row r="5" spans="1:10" s="174" customFormat="1">
      <c r="A5" s="113"/>
      <c r="B5" s="113"/>
      <c r="C5" s="113"/>
    </row>
    <row r="6" spans="1:10" ht="15.75">
      <c r="A6" s="608" t="s">
        <v>110</v>
      </c>
      <c r="B6" s="608"/>
      <c r="C6" s="608"/>
      <c r="D6" s="608"/>
      <c r="E6" s="608"/>
      <c r="F6" s="608"/>
      <c r="G6" s="608"/>
    </row>
    <row r="7" spans="1:10" ht="15.75">
      <c r="A7" s="604" t="str">
        <f>'Descriere indicatori'!B14&amp;"c. "&amp;'Descriere indicatori'!C16</f>
        <v>I11c. Susţinere comunicare publică în cadrul conferinţelor, colocviilor, seminariilor internaţionale/naţionale</v>
      </c>
      <c r="B7" s="604"/>
      <c r="C7" s="604"/>
      <c r="D7" s="604"/>
      <c r="E7" s="604"/>
      <c r="F7" s="604"/>
      <c r="G7" s="604"/>
      <c r="H7" s="175"/>
    </row>
    <row r="8" spans="1:10" s="174" customFormat="1" ht="16.5" thickBot="1">
      <c r="A8" s="173"/>
      <c r="B8" s="173"/>
      <c r="C8" s="173"/>
      <c r="D8" s="173"/>
      <c r="E8" s="173"/>
      <c r="F8" s="173"/>
      <c r="G8" s="173"/>
      <c r="H8" s="173"/>
    </row>
    <row r="9" spans="1:10" ht="30.75" thickBot="1">
      <c r="A9" s="555" t="s">
        <v>55</v>
      </c>
      <c r="B9" s="510" t="s">
        <v>83</v>
      </c>
      <c r="C9" s="334" t="s">
        <v>73</v>
      </c>
      <c r="D9" s="334" t="s">
        <v>74</v>
      </c>
      <c r="E9" s="334" t="s">
        <v>75</v>
      </c>
      <c r="F9" s="334" t="s">
        <v>76</v>
      </c>
      <c r="G9" s="335" t="s">
        <v>147</v>
      </c>
      <c r="I9" s="239" t="s">
        <v>108</v>
      </c>
    </row>
    <row r="10" spans="1:10" s="349" customFormat="1" ht="60">
      <c r="A10" s="537">
        <v>1</v>
      </c>
      <c r="B10" s="546" t="s">
        <v>654</v>
      </c>
      <c r="C10" s="578" t="s">
        <v>855</v>
      </c>
      <c r="D10" s="371" t="s">
        <v>593</v>
      </c>
      <c r="E10" s="371">
        <v>2020</v>
      </c>
      <c r="F10" s="504">
        <v>43921</v>
      </c>
      <c r="G10" s="505">
        <v>5</v>
      </c>
      <c r="I10" s="365"/>
      <c r="J10" s="366"/>
    </row>
    <row r="11" spans="1:10" s="349" customFormat="1" ht="60">
      <c r="A11" s="538">
        <v>2</v>
      </c>
      <c r="B11" s="547" t="s">
        <v>648</v>
      </c>
      <c r="C11" s="579" t="s">
        <v>856</v>
      </c>
      <c r="D11" s="353" t="s">
        <v>593</v>
      </c>
      <c r="E11" s="353">
        <v>2020</v>
      </c>
      <c r="F11" s="364">
        <v>43921</v>
      </c>
      <c r="G11" s="506">
        <v>5</v>
      </c>
      <c r="I11" s="365"/>
      <c r="J11" s="366"/>
    </row>
    <row r="12" spans="1:10" s="349" customFormat="1" ht="75">
      <c r="A12" s="538">
        <v>3</v>
      </c>
      <c r="B12" s="547" t="s">
        <v>649</v>
      </c>
      <c r="C12" s="503" t="s">
        <v>857</v>
      </c>
      <c r="D12" s="367" t="s">
        <v>595</v>
      </c>
      <c r="E12" s="353">
        <v>2020</v>
      </c>
      <c r="F12" s="353" t="s">
        <v>594</v>
      </c>
      <c r="G12" s="506">
        <v>3</v>
      </c>
      <c r="I12" s="365"/>
      <c r="J12" s="366"/>
    </row>
    <row r="13" spans="1:10" s="174" customFormat="1" ht="120">
      <c r="A13" s="556">
        <v>4</v>
      </c>
      <c r="B13" s="548" t="s">
        <v>652</v>
      </c>
      <c r="C13" s="579" t="s">
        <v>858</v>
      </c>
      <c r="D13" s="124" t="s">
        <v>310</v>
      </c>
      <c r="E13" s="202">
        <v>2019</v>
      </c>
      <c r="F13" s="201" t="s">
        <v>311</v>
      </c>
      <c r="G13" s="292">
        <v>5</v>
      </c>
      <c r="I13" s="240" t="s">
        <v>163</v>
      </c>
      <c r="J13" s="325" t="s">
        <v>255</v>
      </c>
    </row>
    <row r="14" spans="1:10" s="174" customFormat="1" ht="120">
      <c r="A14" s="556">
        <v>5</v>
      </c>
      <c r="B14" s="548" t="s">
        <v>655</v>
      </c>
      <c r="C14" s="580" t="s">
        <v>610</v>
      </c>
      <c r="D14" s="124" t="s">
        <v>608</v>
      </c>
      <c r="E14" s="202">
        <v>2019</v>
      </c>
      <c r="F14" s="201" t="s">
        <v>609</v>
      </c>
      <c r="G14" s="292">
        <v>3</v>
      </c>
      <c r="I14" s="332"/>
      <c r="J14" s="325"/>
    </row>
    <row r="15" spans="1:10" s="174" customFormat="1" ht="90">
      <c r="A15" s="556">
        <v>6</v>
      </c>
      <c r="B15" s="548" t="s">
        <v>656</v>
      </c>
      <c r="C15" s="580" t="s">
        <v>611</v>
      </c>
      <c r="D15" s="124" t="s">
        <v>608</v>
      </c>
      <c r="E15" s="202">
        <v>2019</v>
      </c>
      <c r="F15" s="201" t="s">
        <v>609</v>
      </c>
      <c r="G15" s="292">
        <v>3</v>
      </c>
      <c r="I15" s="332"/>
      <c r="J15" s="325"/>
    </row>
    <row r="16" spans="1:10" s="174" customFormat="1" ht="375">
      <c r="A16" s="556">
        <v>7</v>
      </c>
      <c r="B16" s="548" t="s">
        <v>657</v>
      </c>
      <c r="C16" s="580" t="s">
        <v>612</v>
      </c>
      <c r="D16" s="124" t="s">
        <v>608</v>
      </c>
      <c r="E16" s="202">
        <v>2019</v>
      </c>
      <c r="F16" s="201" t="s">
        <v>609</v>
      </c>
      <c r="G16" s="292">
        <v>3</v>
      </c>
      <c r="I16" s="332"/>
      <c r="J16" s="325"/>
    </row>
    <row r="17" spans="1:10" s="174" customFormat="1" ht="90">
      <c r="A17" s="556">
        <v>8</v>
      </c>
      <c r="B17" s="549" t="s">
        <v>653</v>
      </c>
      <c r="C17" s="580" t="s">
        <v>613</v>
      </c>
      <c r="D17" s="124" t="s">
        <v>608</v>
      </c>
      <c r="E17" s="202">
        <v>2019</v>
      </c>
      <c r="F17" s="201" t="s">
        <v>609</v>
      </c>
      <c r="G17" s="292"/>
      <c r="I17" s="332"/>
      <c r="J17" s="325"/>
    </row>
    <row r="18" spans="1:10" s="174" customFormat="1" ht="90">
      <c r="A18" s="556">
        <v>9</v>
      </c>
      <c r="B18" s="549" t="s">
        <v>650</v>
      </c>
      <c r="C18" s="580" t="s">
        <v>859</v>
      </c>
      <c r="D18" s="343" t="s">
        <v>596</v>
      </c>
      <c r="E18" s="202">
        <v>2019</v>
      </c>
      <c r="F18" s="201" t="s">
        <v>597</v>
      </c>
      <c r="G18" s="292">
        <v>5</v>
      </c>
      <c r="I18" s="332"/>
      <c r="J18" s="325"/>
    </row>
    <row r="19" spans="1:10" s="174" customFormat="1" ht="90">
      <c r="A19" s="556">
        <v>10</v>
      </c>
      <c r="B19" s="548" t="s">
        <v>615</v>
      </c>
      <c r="C19" s="579" t="s">
        <v>614</v>
      </c>
      <c r="D19" s="124" t="s">
        <v>616</v>
      </c>
      <c r="E19" s="202">
        <v>2019</v>
      </c>
      <c r="F19" s="201" t="s">
        <v>617</v>
      </c>
      <c r="G19" s="292">
        <v>3</v>
      </c>
      <c r="I19" s="332"/>
      <c r="J19" s="325"/>
    </row>
    <row r="20" spans="1:10" s="174" customFormat="1" ht="120">
      <c r="A20" s="556">
        <v>11</v>
      </c>
      <c r="B20" s="548" t="s">
        <v>807</v>
      </c>
      <c r="C20" s="579" t="s">
        <v>618</v>
      </c>
      <c r="D20" s="124" t="s">
        <v>616</v>
      </c>
      <c r="E20" s="202">
        <v>2019</v>
      </c>
      <c r="F20" s="201" t="s">
        <v>617</v>
      </c>
      <c r="G20" s="292">
        <v>3</v>
      </c>
      <c r="I20" s="332"/>
      <c r="J20" s="325"/>
    </row>
    <row r="21" spans="1:10" s="174" customFormat="1" ht="90">
      <c r="A21" s="556">
        <v>12</v>
      </c>
      <c r="B21" s="548" t="s">
        <v>808</v>
      </c>
      <c r="C21" s="579" t="s">
        <v>619</v>
      </c>
      <c r="D21" s="124" t="s">
        <v>616</v>
      </c>
      <c r="E21" s="202">
        <v>2019</v>
      </c>
      <c r="F21" s="201" t="s">
        <v>617</v>
      </c>
      <c r="G21" s="292">
        <v>3</v>
      </c>
      <c r="I21" s="332"/>
      <c r="J21" s="325"/>
    </row>
    <row r="22" spans="1:10" s="174" customFormat="1" ht="150">
      <c r="A22" s="556">
        <v>13</v>
      </c>
      <c r="B22" s="548" t="s">
        <v>809</v>
      </c>
      <c r="C22" s="579" t="s">
        <v>620</v>
      </c>
      <c r="D22" s="124" t="s">
        <v>616</v>
      </c>
      <c r="E22" s="202">
        <v>2019</v>
      </c>
      <c r="F22" s="201" t="s">
        <v>617</v>
      </c>
      <c r="G22" s="292">
        <v>3</v>
      </c>
      <c r="I22" s="332"/>
      <c r="J22" s="325"/>
    </row>
    <row r="23" spans="1:10" s="174" customFormat="1" ht="105">
      <c r="A23" s="556">
        <v>14</v>
      </c>
      <c r="B23" s="548" t="s">
        <v>992</v>
      </c>
      <c r="C23" s="579" t="s">
        <v>621</v>
      </c>
      <c r="D23" s="124" t="s">
        <v>993</v>
      </c>
      <c r="E23" s="202">
        <v>2019</v>
      </c>
      <c r="F23" s="201" t="s">
        <v>617</v>
      </c>
      <c r="G23" s="292">
        <v>3</v>
      </c>
      <c r="I23" s="332"/>
      <c r="J23" s="325"/>
    </row>
    <row r="24" spans="1:10" s="174" customFormat="1" ht="60">
      <c r="A24" s="556">
        <v>15</v>
      </c>
      <c r="B24" s="548" t="s">
        <v>994</v>
      </c>
      <c r="C24" s="579" t="s">
        <v>860</v>
      </c>
      <c r="D24" s="124" t="s">
        <v>616</v>
      </c>
      <c r="E24" s="202">
        <v>2019</v>
      </c>
      <c r="F24" s="201" t="s">
        <v>617</v>
      </c>
      <c r="G24" s="292">
        <v>3</v>
      </c>
      <c r="I24" s="332"/>
      <c r="J24" s="325"/>
    </row>
    <row r="25" spans="1:10" s="174" customFormat="1" ht="60">
      <c r="A25" s="556">
        <v>16</v>
      </c>
      <c r="B25" s="548" t="s">
        <v>995</v>
      </c>
      <c r="C25" s="579" t="s">
        <v>622</v>
      </c>
      <c r="D25" s="124" t="s">
        <v>616</v>
      </c>
      <c r="E25" s="202">
        <v>2019</v>
      </c>
      <c r="F25" s="201" t="s">
        <v>617</v>
      </c>
      <c r="G25" s="292">
        <v>3</v>
      </c>
      <c r="I25" s="332"/>
      <c r="J25" s="325"/>
    </row>
    <row r="26" spans="1:10" s="174" customFormat="1" ht="60">
      <c r="A26" s="556">
        <v>17</v>
      </c>
      <c r="B26" s="548" t="s">
        <v>996</v>
      </c>
      <c r="C26" s="579" t="s">
        <v>623</v>
      </c>
      <c r="D26" s="124" t="s">
        <v>616</v>
      </c>
      <c r="E26" s="202">
        <v>2019</v>
      </c>
      <c r="F26" s="201" t="s">
        <v>617</v>
      </c>
      <c r="G26" s="292">
        <v>3</v>
      </c>
      <c r="I26" s="332"/>
      <c r="J26" s="325"/>
    </row>
    <row r="27" spans="1:10" s="174" customFormat="1" ht="60">
      <c r="A27" s="556">
        <v>18</v>
      </c>
      <c r="B27" s="548" t="s">
        <v>997</v>
      </c>
      <c r="C27" s="579" t="s">
        <v>717</v>
      </c>
      <c r="D27" s="124" t="s">
        <v>616</v>
      </c>
      <c r="E27" s="202">
        <v>2019</v>
      </c>
      <c r="F27" s="201" t="s">
        <v>617</v>
      </c>
      <c r="G27" s="292">
        <v>3</v>
      </c>
      <c r="I27" s="332"/>
      <c r="J27" s="325"/>
    </row>
    <row r="28" spans="1:10" s="174" customFormat="1" ht="60">
      <c r="A28" s="556">
        <v>19</v>
      </c>
      <c r="B28" s="550" t="s">
        <v>651</v>
      </c>
      <c r="C28" s="581" t="s">
        <v>716</v>
      </c>
      <c r="D28" s="124" t="s">
        <v>616</v>
      </c>
      <c r="E28" s="202">
        <v>2019</v>
      </c>
      <c r="F28" s="201" t="s">
        <v>617</v>
      </c>
      <c r="G28" s="292">
        <v>3</v>
      </c>
      <c r="I28" s="332"/>
      <c r="J28" s="325"/>
    </row>
    <row r="29" spans="1:10" s="174" customFormat="1" ht="75">
      <c r="A29" s="556">
        <v>20</v>
      </c>
      <c r="B29" s="548" t="s">
        <v>696</v>
      </c>
      <c r="C29" s="579" t="s">
        <v>624</v>
      </c>
      <c r="D29" s="124" t="s">
        <v>616</v>
      </c>
      <c r="E29" s="202">
        <v>2019</v>
      </c>
      <c r="F29" s="201" t="s">
        <v>617</v>
      </c>
      <c r="G29" s="292">
        <v>3</v>
      </c>
      <c r="I29" s="332"/>
      <c r="J29" s="325"/>
    </row>
    <row r="30" spans="1:10" s="174" customFormat="1" ht="150">
      <c r="A30" s="556">
        <v>21</v>
      </c>
      <c r="B30" s="548" t="s">
        <v>697</v>
      </c>
      <c r="C30" s="579" t="s">
        <v>861</v>
      </c>
      <c r="D30" s="124" t="s">
        <v>625</v>
      </c>
      <c r="E30" s="202">
        <v>2019</v>
      </c>
      <c r="F30" s="201" t="s">
        <v>626</v>
      </c>
      <c r="G30" s="292">
        <v>3</v>
      </c>
      <c r="I30" s="332"/>
      <c r="J30" s="325"/>
    </row>
    <row r="31" spans="1:10" s="174" customFormat="1" ht="195">
      <c r="A31" s="556">
        <v>22</v>
      </c>
      <c r="B31" s="548" t="s">
        <v>698</v>
      </c>
      <c r="C31" s="579" t="s">
        <v>627</v>
      </c>
      <c r="D31" s="124" t="s">
        <v>625</v>
      </c>
      <c r="E31" s="202">
        <v>2019</v>
      </c>
      <c r="F31" s="201" t="s">
        <v>626</v>
      </c>
      <c r="G31" s="292">
        <v>3</v>
      </c>
      <c r="I31" s="332"/>
      <c r="J31" s="325"/>
    </row>
    <row r="32" spans="1:10" s="174" customFormat="1" ht="105">
      <c r="A32" s="556">
        <v>23</v>
      </c>
      <c r="B32" s="548" t="s">
        <v>699</v>
      </c>
      <c r="C32" s="580" t="s">
        <v>718</v>
      </c>
      <c r="D32" s="124" t="s">
        <v>598</v>
      </c>
      <c r="E32" s="202">
        <v>2019</v>
      </c>
      <c r="F32" s="201" t="s">
        <v>599</v>
      </c>
      <c r="G32" s="292">
        <v>5</v>
      </c>
      <c r="I32" s="332"/>
      <c r="J32" s="325"/>
    </row>
    <row r="33" spans="1:10" s="174" customFormat="1" ht="75">
      <c r="A33" s="556">
        <v>24</v>
      </c>
      <c r="B33" s="548" t="s">
        <v>700</v>
      </c>
      <c r="C33" s="580" t="s">
        <v>600</v>
      </c>
      <c r="D33" s="124" t="s">
        <v>602</v>
      </c>
      <c r="E33" s="202">
        <v>2019</v>
      </c>
      <c r="F33" s="201" t="s">
        <v>601</v>
      </c>
      <c r="G33" s="292">
        <v>5</v>
      </c>
      <c r="I33" s="332"/>
      <c r="J33" s="325"/>
    </row>
    <row r="34" spans="1:10" s="174" customFormat="1" ht="45">
      <c r="A34" s="556">
        <v>25</v>
      </c>
      <c r="B34" s="548" t="s">
        <v>701</v>
      </c>
      <c r="C34" s="580" t="s">
        <v>603</v>
      </c>
      <c r="D34" s="124" t="s">
        <v>602</v>
      </c>
      <c r="E34" s="202">
        <v>2019</v>
      </c>
      <c r="F34" s="201" t="s">
        <v>601</v>
      </c>
      <c r="G34" s="292">
        <v>5</v>
      </c>
      <c r="I34" s="332"/>
      <c r="J34" s="325"/>
    </row>
    <row r="35" spans="1:10" s="174" customFormat="1" ht="75">
      <c r="A35" s="556">
        <v>26</v>
      </c>
      <c r="B35" s="548" t="s">
        <v>702</v>
      </c>
      <c r="C35" s="580" t="s">
        <v>604</v>
      </c>
      <c r="D35" s="124" t="s">
        <v>602</v>
      </c>
      <c r="E35" s="202">
        <v>2019</v>
      </c>
      <c r="F35" s="201" t="s">
        <v>601</v>
      </c>
      <c r="G35" s="292">
        <v>5</v>
      </c>
      <c r="I35" s="332"/>
      <c r="J35" s="325"/>
    </row>
    <row r="36" spans="1:10" s="174" customFormat="1" ht="180">
      <c r="A36" s="556">
        <v>27</v>
      </c>
      <c r="B36" s="548" t="s">
        <v>810</v>
      </c>
      <c r="C36" s="580" t="s">
        <v>605</v>
      </c>
      <c r="D36" s="124" t="s">
        <v>606</v>
      </c>
      <c r="E36" s="202">
        <v>2019</v>
      </c>
      <c r="F36" s="201" t="s">
        <v>607</v>
      </c>
      <c r="G36" s="292">
        <v>5</v>
      </c>
      <c r="I36" s="332"/>
      <c r="J36" s="325"/>
    </row>
    <row r="37" spans="1:10" ht="105">
      <c r="A37" s="556">
        <v>28</v>
      </c>
      <c r="B37" s="548" t="s">
        <v>658</v>
      </c>
      <c r="C37" s="579" t="s">
        <v>862</v>
      </c>
      <c r="D37" s="201" t="s">
        <v>314</v>
      </c>
      <c r="E37" s="202">
        <v>2019</v>
      </c>
      <c r="F37" s="329" t="s">
        <v>315</v>
      </c>
      <c r="G37" s="292">
        <v>3</v>
      </c>
    </row>
    <row r="38" spans="1:10" ht="150">
      <c r="A38" s="556">
        <v>29</v>
      </c>
      <c r="B38" s="548" t="s">
        <v>659</v>
      </c>
      <c r="C38" s="579" t="s">
        <v>863</v>
      </c>
      <c r="D38" s="201" t="s">
        <v>312</v>
      </c>
      <c r="E38" s="202">
        <v>2019</v>
      </c>
      <c r="F38" s="329" t="s">
        <v>313</v>
      </c>
      <c r="G38" s="292">
        <v>5</v>
      </c>
    </row>
    <row r="39" spans="1:10" s="174" customFormat="1" ht="135">
      <c r="A39" s="556">
        <v>30</v>
      </c>
      <c r="B39" s="548" t="s">
        <v>703</v>
      </c>
      <c r="C39" s="579" t="s">
        <v>864</v>
      </c>
      <c r="D39" s="201" t="s">
        <v>628</v>
      </c>
      <c r="E39" s="202">
        <v>2019</v>
      </c>
      <c r="F39" s="329" t="s">
        <v>629</v>
      </c>
      <c r="G39" s="292">
        <v>3</v>
      </c>
    </row>
    <row r="40" spans="1:10" ht="150">
      <c r="A40" s="556">
        <v>31</v>
      </c>
      <c r="B40" s="548" t="s">
        <v>704</v>
      </c>
      <c r="C40" s="503" t="s">
        <v>865</v>
      </c>
      <c r="D40" s="124" t="s">
        <v>316</v>
      </c>
      <c r="E40" s="124">
        <v>2019</v>
      </c>
      <c r="F40" s="124" t="s">
        <v>317</v>
      </c>
      <c r="G40" s="283">
        <v>3</v>
      </c>
    </row>
    <row r="41" spans="1:10" ht="135">
      <c r="A41" s="556">
        <v>32</v>
      </c>
      <c r="B41" s="548" t="s">
        <v>705</v>
      </c>
      <c r="C41" s="503" t="s">
        <v>866</v>
      </c>
      <c r="D41" s="124" t="s">
        <v>318</v>
      </c>
      <c r="E41" s="124">
        <v>2019</v>
      </c>
      <c r="F41" s="330" t="s">
        <v>319</v>
      </c>
      <c r="G41" s="283">
        <v>3</v>
      </c>
    </row>
    <row r="42" spans="1:10" ht="90">
      <c r="A42" s="556">
        <v>33</v>
      </c>
      <c r="B42" s="548" t="s">
        <v>660</v>
      </c>
      <c r="C42" s="503" t="s">
        <v>867</v>
      </c>
      <c r="D42" s="124" t="s">
        <v>318</v>
      </c>
      <c r="E42" s="124">
        <v>2019</v>
      </c>
      <c r="F42" s="330" t="s">
        <v>319</v>
      </c>
      <c r="G42" s="283">
        <v>3</v>
      </c>
    </row>
    <row r="43" spans="1:10" ht="75">
      <c r="A43" s="556">
        <f t="shared" ref="A43" si="0">A42+1</f>
        <v>34</v>
      </c>
      <c r="B43" s="548" t="s">
        <v>661</v>
      </c>
      <c r="C43" s="503" t="s">
        <v>320</v>
      </c>
      <c r="D43" s="124" t="s">
        <v>318</v>
      </c>
      <c r="E43" s="124">
        <v>2019</v>
      </c>
      <c r="F43" s="330" t="s">
        <v>319</v>
      </c>
      <c r="G43" s="283">
        <v>3</v>
      </c>
    </row>
    <row r="44" spans="1:10" s="174" customFormat="1" ht="240">
      <c r="A44" s="556">
        <v>35</v>
      </c>
      <c r="B44" s="548" t="s">
        <v>662</v>
      </c>
      <c r="C44" s="503" t="s">
        <v>868</v>
      </c>
      <c r="D44" s="124" t="s">
        <v>318</v>
      </c>
      <c r="E44" s="124">
        <v>2019</v>
      </c>
      <c r="F44" s="330" t="s">
        <v>319</v>
      </c>
      <c r="G44" s="283">
        <v>3</v>
      </c>
    </row>
    <row r="45" spans="1:10" s="174" customFormat="1" ht="150">
      <c r="A45" s="556">
        <v>36</v>
      </c>
      <c r="B45" s="548" t="s">
        <v>663</v>
      </c>
      <c r="C45" s="503" t="s">
        <v>869</v>
      </c>
      <c r="D45" s="124" t="s">
        <v>318</v>
      </c>
      <c r="E45" s="124">
        <v>2019</v>
      </c>
      <c r="F45" s="330" t="s">
        <v>319</v>
      </c>
      <c r="G45" s="283">
        <v>3</v>
      </c>
    </row>
    <row r="46" spans="1:10" ht="120">
      <c r="A46" s="556">
        <v>37</v>
      </c>
      <c r="B46" s="548" t="s">
        <v>664</v>
      </c>
      <c r="C46" s="503" t="s">
        <v>870</v>
      </c>
      <c r="D46" s="124" t="s">
        <v>318</v>
      </c>
      <c r="E46" s="124">
        <v>2019</v>
      </c>
      <c r="F46" s="330" t="s">
        <v>319</v>
      </c>
      <c r="G46" s="283">
        <v>3</v>
      </c>
    </row>
    <row r="47" spans="1:10" s="174" customFormat="1" ht="195">
      <c r="A47" s="556">
        <v>38</v>
      </c>
      <c r="B47" s="548" t="s">
        <v>665</v>
      </c>
      <c r="C47" s="503" t="s">
        <v>322</v>
      </c>
      <c r="D47" s="124" t="s">
        <v>318</v>
      </c>
      <c r="E47" s="124">
        <v>2019</v>
      </c>
      <c r="F47" s="330" t="s">
        <v>319</v>
      </c>
      <c r="G47" s="283">
        <v>3</v>
      </c>
    </row>
    <row r="48" spans="1:10" s="174" customFormat="1" ht="135">
      <c r="A48" s="556">
        <v>39</v>
      </c>
      <c r="B48" s="548" t="s">
        <v>666</v>
      </c>
      <c r="C48" s="503" t="s">
        <v>871</v>
      </c>
      <c r="D48" s="124" t="s">
        <v>318</v>
      </c>
      <c r="E48" s="124">
        <v>2019</v>
      </c>
      <c r="F48" s="330" t="s">
        <v>319</v>
      </c>
      <c r="G48" s="283">
        <v>3</v>
      </c>
    </row>
    <row r="49" spans="1:7" s="174" customFormat="1" ht="90">
      <c r="A49" s="556">
        <v>40</v>
      </c>
      <c r="B49" s="548" t="s">
        <v>706</v>
      </c>
      <c r="C49" s="503" t="s">
        <v>630</v>
      </c>
      <c r="D49" s="124" t="s">
        <v>632</v>
      </c>
      <c r="E49" s="124">
        <v>2018</v>
      </c>
      <c r="F49" s="330" t="s">
        <v>631</v>
      </c>
      <c r="G49" s="283">
        <v>3</v>
      </c>
    </row>
    <row r="50" spans="1:7" s="174" customFormat="1" ht="105">
      <c r="A50" s="556">
        <v>41</v>
      </c>
      <c r="B50" s="548" t="s">
        <v>667</v>
      </c>
      <c r="C50" s="503" t="s">
        <v>872</v>
      </c>
      <c r="D50" s="124" t="s">
        <v>323</v>
      </c>
      <c r="E50" s="124">
        <v>2018</v>
      </c>
      <c r="F50" s="330" t="s">
        <v>325</v>
      </c>
      <c r="G50" s="283">
        <v>5</v>
      </c>
    </row>
    <row r="51" spans="1:7" s="174" customFormat="1" ht="150">
      <c r="A51" s="556">
        <v>42</v>
      </c>
      <c r="B51" s="548" t="s">
        <v>668</v>
      </c>
      <c r="C51" s="503" t="s">
        <v>873</v>
      </c>
      <c r="D51" s="124" t="s">
        <v>323</v>
      </c>
      <c r="E51" s="124">
        <v>2018</v>
      </c>
      <c r="F51" s="330" t="s">
        <v>325</v>
      </c>
      <c r="G51" s="283">
        <v>5</v>
      </c>
    </row>
    <row r="52" spans="1:7" s="174" customFormat="1" ht="210">
      <c r="A52" s="556">
        <v>43</v>
      </c>
      <c r="B52" s="548" t="s">
        <v>669</v>
      </c>
      <c r="C52" s="503" t="s">
        <v>874</v>
      </c>
      <c r="D52" s="124" t="s">
        <v>323</v>
      </c>
      <c r="E52" s="124">
        <v>2018</v>
      </c>
      <c r="F52" s="330" t="s">
        <v>325</v>
      </c>
      <c r="G52" s="283">
        <v>5</v>
      </c>
    </row>
    <row r="53" spans="1:7" s="174" customFormat="1" ht="150">
      <c r="A53" s="556">
        <v>44</v>
      </c>
      <c r="B53" s="548" t="s">
        <v>670</v>
      </c>
      <c r="C53" s="503" t="s">
        <v>875</v>
      </c>
      <c r="D53" s="124" t="s">
        <v>323</v>
      </c>
      <c r="E53" s="124">
        <v>2018</v>
      </c>
      <c r="F53" s="330" t="s">
        <v>325</v>
      </c>
      <c r="G53" s="283">
        <v>5</v>
      </c>
    </row>
    <row r="54" spans="1:7" s="174" customFormat="1" ht="90">
      <c r="A54" s="556">
        <v>45</v>
      </c>
      <c r="B54" s="548" t="s">
        <v>667</v>
      </c>
      <c r="C54" s="503" t="s">
        <v>326</v>
      </c>
      <c r="D54" s="124" t="s">
        <v>327</v>
      </c>
      <c r="E54" s="124">
        <v>2018</v>
      </c>
      <c r="F54" s="330" t="s">
        <v>328</v>
      </c>
      <c r="G54" s="283">
        <v>3</v>
      </c>
    </row>
    <row r="55" spans="1:7" s="174" customFormat="1" ht="75">
      <c r="A55" s="557">
        <v>46</v>
      </c>
      <c r="B55" s="548" t="s">
        <v>663</v>
      </c>
      <c r="C55" s="503" t="s">
        <v>329</v>
      </c>
      <c r="D55" s="124" t="s">
        <v>327</v>
      </c>
      <c r="E55" s="124">
        <v>2018</v>
      </c>
      <c r="F55" s="330" t="s">
        <v>328</v>
      </c>
      <c r="G55" s="283">
        <v>3</v>
      </c>
    </row>
    <row r="56" spans="1:7" s="174" customFormat="1" ht="75">
      <c r="A56" s="557">
        <v>47</v>
      </c>
      <c r="B56" s="548" t="s">
        <v>671</v>
      </c>
      <c r="C56" s="503" t="s">
        <v>330</v>
      </c>
      <c r="D56" s="124" t="s">
        <v>327</v>
      </c>
      <c r="E56" s="124">
        <v>2018</v>
      </c>
      <c r="F56" s="330" t="s">
        <v>328</v>
      </c>
      <c r="G56" s="283">
        <v>3</v>
      </c>
    </row>
    <row r="57" spans="1:7" s="174" customFormat="1" ht="105">
      <c r="A57" s="556">
        <v>48</v>
      </c>
      <c r="B57" s="548" t="s">
        <v>672</v>
      </c>
      <c r="C57" s="503" t="s">
        <v>332</v>
      </c>
      <c r="D57" s="124" t="s">
        <v>327</v>
      </c>
      <c r="E57" s="124">
        <v>2018</v>
      </c>
      <c r="F57" s="330" t="s">
        <v>328</v>
      </c>
      <c r="G57" s="283">
        <v>3</v>
      </c>
    </row>
    <row r="58" spans="1:7" s="174" customFormat="1" ht="150">
      <c r="A58" s="556">
        <v>49</v>
      </c>
      <c r="B58" s="548" t="s">
        <v>673</v>
      </c>
      <c r="C58" s="503" t="s">
        <v>876</v>
      </c>
      <c r="D58" s="124" t="s">
        <v>333</v>
      </c>
      <c r="E58" s="124">
        <v>2018</v>
      </c>
      <c r="F58" s="330" t="s">
        <v>334</v>
      </c>
      <c r="G58" s="283">
        <v>3</v>
      </c>
    </row>
    <row r="59" spans="1:7" s="174" customFormat="1" ht="150">
      <c r="A59" s="556">
        <v>50</v>
      </c>
      <c r="B59" s="548" t="s">
        <v>674</v>
      </c>
      <c r="C59" s="503" t="s">
        <v>877</v>
      </c>
      <c r="D59" s="124" t="s">
        <v>333</v>
      </c>
      <c r="E59" s="124">
        <v>2018</v>
      </c>
      <c r="F59" s="330" t="s">
        <v>334</v>
      </c>
      <c r="G59" s="283">
        <v>3</v>
      </c>
    </row>
    <row r="60" spans="1:7" s="174" customFormat="1" ht="120">
      <c r="A60" s="556">
        <v>51</v>
      </c>
      <c r="B60" s="548" t="s">
        <v>675</v>
      </c>
      <c r="C60" s="503" t="s">
        <v>878</v>
      </c>
      <c r="D60" s="124" t="s">
        <v>336</v>
      </c>
      <c r="E60" s="124">
        <v>2018</v>
      </c>
      <c r="F60" s="330" t="s">
        <v>334</v>
      </c>
      <c r="G60" s="283">
        <v>3</v>
      </c>
    </row>
    <row r="61" spans="1:7" s="174" customFormat="1" ht="135">
      <c r="A61" s="556">
        <v>52</v>
      </c>
      <c r="B61" s="548" t="s">
        <v>676</v>
      </c>
      <c r="C61" s="503" t="s">
        <v>337</v>
      </c>
      <c r="D61" s="124" t="s">
        <v>336</v>
      </c>
      <c r="E61" s="124">
        <v>2018</v>
      </c>
      <c r="F61" s="330" t="s">
        <v>334</v>
      </c>
      <c r="G61" s="283">
        <v>3</v>
      </c>
    </row>
    <row r="62" spans="1:7" s="174" customFormat="1" ht="120">
      <c r="A62" s="556">
        <v>53</v>
      </c>
      <c r="B62" s="548" t="s">
        <v>677</v>
      </c>
      <c r="C62" s="503" t="s">
        <v>879</v>
      </c>
      <c r="D62" s="124" t="s">
        <v>336</v>
      </c>
      <c r="E62" s="124">
        <v>2018</v>
      </c>
      <c r="F62" s="330" t="s">
        <v>334</v>
      </c>
      <c r="G62" s="283">
        <v>3</v>
      </c>
    </row>
    <row r="63" spans="1:7" s="174" customFormat="1" ht="120">
      <c r="A63" s="556">
        <v>54</v>
      </c>
      <c r="B63" s="548" t="s">
        <v>678</v>
      </c>
      <c r="C63" s="503" t="s">
        <v>880</v>
      </c>
      <c r="D63" s="124" t="s">
        <v>336</v>
      </c>
      <c r="E63" s="124">
        <v>2018</v>
      </c>
      <c r="F63" s="330" t="s">
        <v>334</v>
      </c>
      <c r="G63" s="283">
        <v>3</v>
      </c>
    </row>
    <row r="64" spans="1:7" s="174" customFormat="1" ht="120">
      <c r="A64" s="556">
        <v>55</v>
      </c>
      <c r="B64" s="548" t="s">
        <v>679</v>
      </c>
      <c r="C64" s="503" t="s">
        <v>881</v>
      </c>
      <c r="D64" s="124" t="s">
        <v>336</v>
      </c>
      <c r="E64" s="124">
        <v>2018</v>
      </c>
      <c r="F64" s="330" t="s">
        <v>334</v>
      </c>
      <c r="G64" s="283">
        <v>3</v>
      </c>
    </row>
    <row r="65" spans="1:7" s="174" customFormat="1" ht="150">
      <c r="A65" s="556">
        <v>56</v>
      </c>
      <c r="B65" s="548" t="s">
        <v>680</v>
      </c>
      <c r="C65" s="503" t="s">
        <v>882</v>
      </c>
      <c r="D65" s="124" t="s">
        <v>336</v>
      </c>
      <c r="E65" s="124">
        <v>2018</v>
      </c>
      <c r="F65" s="330" t="s">
        <v>334</v>
      </c>
      <c r="G65" s="283">
        <v>3</v>
      </c>
    </row>
    <row r="66" spans="1:7" s="174" customFormat="1" ht="135">
      <c r="A66" s="556">
        <v>57</v>
      </c>
      <c r="B66" s="548" t="s">
        <v>707</v>
      </c>
      <c r="C66" s="503" t="s">
        <v>633</v>
      </c>
      <c r="D66" s="124" t="s">
        <v>336</v>
      </c>
      <c r="E66" s="124">
        <v>2018</v>
      </c>
      <c r="F66" s="330" t="s">
        <v>334</v>
      </c>
      <c r="G66" s="283">
        <v>3</v>
      </c>
    </row>
    <row r="67" spans="1:7" s="174" customFormat="1" ht="60">
      <c r="A67" s="556">
        <v>58</v>
      </c>
      <c r="B67" s="551" t="s">
        <v>339</v>
      </c>
      <c r="C67" s="503" t="s">
        <v>883</v>
      </c>
      <c r="D67" s="124" t="s">
        <v>338</v>
      </c>
      <c r="E67" s="124">
        <v>2018</v>
      </c>
      <c r="F67" s="330" t="s">
        <v>340</v>
      </c>
      <c r="G67" s="283">
        <v>3</v>
      </c>
    </row>
    <row r="68" spans="1:7" s="174" customFormat="1" ht="45">
      <c r="A68" s="556">
        <v>59</v>
      </c>
      <c r="B68" s="548" t="s">
        <v>681</v>
      </c>
      <c r="C68" s="503" t="s">
        <v>341</v>
      </c>
      <c r="D68" s="124" t="s">
        <v>338</v>
      </c>
      <c r="E68" s="124">
        <v>2018</v>
      </c>
      <c r="F68" s="330" t="s">
        <v>340</v>
      </c>
      <c r="G68" s="283">
        <v>3</v>
      </c>
    </row>
    <row r="69" spans="1:7" s="174" customFormat="1" ht="75">
      <c r="A69" s="556">
        <v>60</v>
      </c>
      <c r="B69" s="548" t="s">
        <v>682</v>
      </c>
      <c r="C69" s="503" t="s">
        <v>343</v>
      </c>
      <c r="D69" s="124" t="s">
        <v>344</v>
      </c>
      <c r="E69" s="124">
        <v>2018</v>
      </c>
      <c r="F69" s="330" t="s">
        <v>345</v>
      </c>
      <c r="G69" s="283">
        <v>3</v>
      </c>
    </row>
    <row r="70" spans="1:7" s="174" customFormat="1" ht="90">
      <c r="A70" s="556">
        <v>61</v>
      </c>
      <c r="B70" s="548" t="s">
        <v>683</v>
      </c>
      <c r="C70" s="503" t="s">
        <v>346</v>
      </c>
      <c r="D70" s="124" t="s">
        <v>344</v>
      </c>
      <c r="E70" s="124">
        <v>2018</v>
      </c>
      <c r="F70" s="330" t="s">
        <v>345</v>
      </c>
      <c r="G70" s="283">
        <v>3</v>
      </c>
    </row>
    <row r="71" spans="1:7" s="174" customFormat="1" ht="60">
      <c r="A71" s="556">
        <v>62</v>
      </c>
      <c r="B71" s="548" t="s">
        <v>667</v>
      </c>
      <c r="C71" s="503" t="s">
        <v>347</v>
      </c>
      <c r="D71" s="124" t="s">
        <v>348</v>
      </c>
      <c r="E71" s="124">
        <v>2018</v>
      </c>
      <c r="F71" s="330" t="s">
        <v>350</v>
      </c>
      <c r="G71" s="283">
        <v>3</v>
      </c>
    </row>
    <row r="72" spans="1:7" s="174" customFormat="1" ht="120">
      <c r="A72" s="556">
        <v>63</v>
      </c>
      <c r="B72" s="548" t="s">
        <v>684</v>
      </c>
      <c r="C72" s="503" t="s">
        <v>349</v>
      </c>
      <c r="D72" s="124" t="s">
        <v>351</v>
      </c>
      <c r="E72" s="124">
        <v>2018</v>
      </c>
      <c r="F72" s="330" t="s">
        <v>352</v>
      </c>
      <c r="G72" s="283">
        <v>3</v>
      </c>
    </row>
    <row r="73" spans="1:7" s="174" customFormat="1" ht="120">
      <c r="A73" s="556">
        <v>64</v>
      </c>
      <c r="B73" s="548" t="s">
        <v>685</v>
      </c>
      <c r="C73" s="503" t="s">
        <v>884</v>
      </c>
      <c r="D73" s="124" t="s">
        <v>353</v>
      </c>
      <c r="E73" s="124">
        <v>2018</v>
      </c>
      <c r="F73" s="330" t="s">
        <v>354</v>
      </c>
      <c r="G73" s="283">
        <v>3</v>
      </c>
    </row>
    <row r="74" spans="1:7" s="174" customFormat="1" ht="105">
      <c r="A74" s="556">
        <v>65</v>
      </c>
      <c r="B74" s="548" t="s">
        <v>686</v>
      </c>
      <c r="C74" s="503" t="s">
        <v>885</v>
      </c>
      <c r="D74" s="124" t="s">
        <v>353</v>
      </c>
      <c r="E74" s="124">
        <v>2018</v>
      </c>
      <c r="F74" s="330" t="s">
        <v>354</v>
      </c>
      <c r="G74" s="283">
        <v>3</v>
      </c>
    </row>
    <row r="75" spans="1:7" s="174" customFormat="1" ht="165">
      <c r="A75" s="556">
        <v>66</v>
      </c>
      <c r="B75" s="548" t="s">
        <v>687</v>
      </c>
      <c r="C75" s="503" t="s">
        <v>886</v>
      </c>
      <c r="D75" s="124" t="s">
        <v>353</v>
      </c>
      <c r="E75" s="124">
        <v>2018</v>
      </c>
      <c r="F75" s="330" t="s">
        <v>354</v>
      </c>
      <c r="G75" s="283">
        <v>3</v>
      </c>
    </row>
    <row r="76" spans="1:7" s="174" customFormat="1" ht="165">
      <c r="A76" s="556">
        <v>67</v>
      </c>
      <c r="B76" s="548" t="s">
        <v>663</v>
      </c>
      <c r="C76" s="503" t="s">
        <v>887</v>
      </c>
      <c r="D76" s="124" t="s">
        <v>353</v>
      </c>
      <c r="E76" s="124">
        <v>2018</v>
      </c>
      <c r="F76" s="330" t="s">
        <v>354</v>
      </c>
      <c r="G76" s="283">
        <v>3</v>
      </c>
    </row>
    <row r="77" spans="1:7" s="174" customFormat="1" ht="90">
      <c r="A77" s="556">
        <v>68</v>
      </c>
      <c r="B77" s="548" t="s">
        <v>688</v>
      </c>
      <c r="C77" s="503" t="s">
        <v>888</v>
      </c>
      <c r="D77" s="124" t="s">
        <v>353</v>
      </c>
      <c r="E77" s="124">
        <v>2018</v>
      </c>
      <c r="F77" s="330" t="s">
        <v>354</v>
      </c>
      <c r="G77" s="283">
        <v>3</v>
      </c>
    </row>
    <row r="78" spans="1:7" s="174" customFormat="1" ht="135">
      <c r="A78" s="556">
        <v>69</v>
      </c>
      <c r="B78" s="548" t="s">
        <v>689</v>
      </c>
      <c r="C78" s="503" t="s">
        <v>889</v>
      </c>
      <c r="D78" s="124" t="s">
        <v>353</v>
      </c>
      <c r="E78" s="124">
        <v>2018</v>
      </c>
      <c r="F78" s="330" t="s">
        <v>354</v>
      </c>
      <c r="G78" s="283">
        <v>3</v>
      </c>
    </row>
    <row r="79" spans="1:7" s="174" customFormat="1" ht="120">
      <c r="A79" s="556">
        <v>70</v>
      </c>
      <c r="B79" s="548" t="s">
        <v>690</v>
      </c>
      <c r="C79" s="503" t="s">
        <v>890</v>
      </c>
      <c r="D79" s="124" t="s">
        <v>353</v>
      </c>
      <c r="E79" s="124">
        <v>2018</v>
      </c>
      <c r="F79" s="330" t="s">
        <v>354</v>
      </c>
      <c r="G79" s="283">
        <v>3</v>
      </c>
    </row>
    <row r="80" spans="1:7" s="174" customFormat="1" ht="120">
      <c r="A80" s="556">
        <v>71</v>
      </c>
      <c r="B80" s="548" t="s">
        <v>691</v>
      </c>
      <c r="C80" s="503" t="s">
        <v>891</v>
      </c>
      <c r="D80" s="124" t="s">
        <v>353</v>
      </c>
      <c r="E80" s="124">
        <v>2018</v>
      </c>
      <c r="F80" s="330" t="s">
        <v>354</v>
      </c>
      <c r="G80" s="283">
        <v>3</v>
      </c>
    </row>
    <row r="81" spans="1:7" s="174" customFormat="1" ht="120">
      <c r="A81" s="556">
        <v>72</v>
      </c>
      <c r="B81" s="548" t="s">
        <v>692</v>
      </c>
      <c r="C81" s="503" t="s">
        <v>892</v>
      </c>
      <c r="D81" s="124" t="s">
        <v>353</v>
      </c>
      <c r="E81" s="124">
        <v>2018</v>
      </c>
      <c r="F81" s="330" t="s">
        <v>354</v>
      </c>
      <c r="G81" s="283">
        <v>3</v>
      </c>
    </row>
    <row r="82" spans="1:7" s="174" customFormat="1" ht="135">
      <c r="A82" s="556">
        <v>73</v>
      </c>
      <c r="B82" s="548" t="s">
        <v>693</v>
      </c>
      <c r="C82" s="503" t="s">
        <v>893</v>
      </c>
      <c r="D82" s="124" t="s">
        <v>353</v>
      </c>
      <c r="E82" s="124">
        <v>2018</v>
      </c>
      <c r="F82" s="330" t="s">
        <v>354</v>
      </c>
      <c r="G82" s="283">
        <v>3</v>
      </c>
    </row>
    <row r="83" spans="1:7" s="174" customFormat="1" ht="60">
      <c r="A83" s="556">
        <v>74</v>
      </c>
      <c r="B83" s="548" t="s">
        <v>661</v>
      </c>
      <c r="C83" s="582" t="s">
        <v>356</v>
      </c>
      <c r="D83" s="124" t="s">
        <v>357</v>
      </c>
      <c r="E83" s="124">
        <v>2017</v>
      </c>
      <c r="F83" s="330" t="s">
        <v>358</v>
      </c>
      <c r="G83" s="283">
        <v>5</v>
      </c>
    </row>
    <row r="84" spans="1:7" s="174" customFormat="1" ht="60">
      <c r="A84" s="556">
        <v>75</v>
      </c>
      <c r="B84" s="548" t="s">
        <v>694</v>
      </c>
      <c r="C84" s="582" t="s">
        <v>359</v>
      </c>
      <c r="D84" s="124" t="s">
        <v>362</v>
      </c>
      <c r="E84" s="124">
        <v>2017</v>
      </c>
      <c r="F84" s="330" t="s">
        <v>360</v>
      </c>
      <c r="G84" s="283">
        <v>5</v>
      </c>
    </row>
    <row r="85" spans="1:7" s="174" customFormat="1" ht="75">
      <c r="A85" s="556">
        <v>76</v>
      </c>
      <c r="B85" s="548" t="s">
        <v>695</v>
      </c>
      <c r="C85" s="582" t="s">
        <v>361</v>
      </c>
      <c r="D85" s="124" t="s">
        <v>362</v>
      </c>
      <c r="E85" s="124">
        <v>2017</v>
      </c>
      <c r="F85" s="330" t="s">
        <v>360</v>
      </c>
      <c r="G85" s="283">
        <v>5</v>
      </c>
    </row>
    <row r="86" spans="1:7" s="174" customFormat="1" ht="90">
      <c r="A86" s="556">
        <v>77</v>
      </c>
      <c r="B86" s="548" t="s">
        <v>369</v>
      </c>
      <c r="C86" s="582" t="s">
        <v>363</v>
      </c>
      <c r="D86" s="124" t="s">
        <v>365</v>
      </c>
      <c r="E86" s="124">
        <v>2017</v>
      </c>
      <c r="F86" s="330" t="s">
        <v>364</v>
      </c>
      <c r="G86" s="283">
        <v>5</v>
      </c>
    </row>
    <row r="87" spans="1:7" s="174" customFormat="1" ht="120">
      <c r="A87" s="556">
        <v>78</v>
      </c>
      <c r="B87" s="231" t="s">
        <v>368</v>
      </c>
      <c r="C87" s="503" t="s">
        <v>894</v>
      </c>
      <c r="D87" s="124" t="s">
        <v>366</v>
      </c>
      <c r="E87" s="124">
        <v>2017</v>
      </c>
      <c r="F87" s="330" t="s">
        <v>367</v>
      </c>
      <c r="G87" s="283">
        <v>5</v>
      </c>
    </row>
    <row r="88" spans="1:7" s="174" customFormat="1" ht="120">
      <c r="A88" s="556">
        <v>79</v>
      </c>
      <c r="B88" s="231" t="s">
        <v>370</v>
      </c>
      <c r="C88" s="503" t="s">
        <v>895</v>
      </c>
      <c r="D88" s="124" t="s">
        <v>366</v>
      </c>
      <c r="E88" s="124">
        <v>2017</v>
      </c>
      <c r="F88" s="330" t="s">
        <v>367</v>
      </c>
      <c r="G88" s="283">
        <v>5</v>
      </c>
    </row>
    <row r="89" spans="1:7" s="174" customFormat="1" ht="135">
      <c r="A89" s="556">
        <v>80</v>
      </c>
      <c r="B89" s="231" t="s">
        <v>335</v>
      </c>
      <c r="C89" s="503" t="s">
        <v>896</v>
      </c>
      <c r="D89" s="124" t="s">
        <v>371</v>
      </c>
      <c r="E89" s="124">
        <v>2017</v>
      </c>
      <c r="F89" s="330" t="s">
        <v>372</v>
      </c>
      <c r="G89" s="283">
        <v>3</v>
      </c>
    </row>
    <row r="90" spans="1:7" s="174" customFormat="1" ht="105">
      <c r="A90" s="556">
        <v>81</v>
      </c>
      <c r="B90" s="231" t="s">
        <v>374</v>
      </c>
      <c r="C90" s="503" t="s">
        <v>373</v>
      </c>
      <c r="D90" s="124" t="s">
        <v>375</v>
      </c>
      <c r="E90" s="124">
        <v>2017</v>
      </c>
      <c r="F90" s="330" t="s">
        <v>376</v>
      </c>
      <c r="G90" s="283">
        <v>3</v>
      </c>
    </row>
    <row r="91" spans="1:7" s="174" customFormat="1" ht="120">
      <c r="A91" s="556">
        <v>82</v>
      </c>
      <c r="B91" s="231" t="s">
        <v>708</v>
      </c>
      <c r="C91" s="503" t="s">
        <v>634</v>
      </c>
      <c r="D91" s="124" t="s">
        <v>375</v>
      </c>
      <c r="E91" s="124">
        <v>2017</v>
      </c>
      <c r="F91" s="330" t="s">
        <v>376</v>
      </c>
      <c r="G91" s="283">
        <v>3</v>
      </c>
    </row>
    <row r="92" spans="1:7" s="174" customFormat="1" ht="75">
      <c r="A92" s="556">
        <v>83</v>
      </c>
      <c r="B92" s="231" t="s">
        <v>324</v>
      </c>
      <c r="C92" s="503" t="s">
        <v>377</v>
      </c>
      <c r="D92" s="124" t="s">
        <v>378</v>
      </c>
      <c r="E92" s="124">
        <v>2017</v>
      </c>
      <c r="F92" s="330" t="s">
        <v>379</v>
      </c>
      <c r="G92" s="283">
        <v>3</v>
      </c>
    </row>
    <row r="93" spans="1:7" s="174" customFormat="1" ht="45">
      <c r="A93" s="556">
        <v>84</v>
      </c>
      <c r="B93" s="231" t="s">
        <v>324</v>
      </c>
      <c r="C93" s="503" t="s">
        <v>380</v>
      </c>
      <c r="D93" s="124" t="s">
        <v>378</v>
      </c>
      <c r="E93" s="124">
        <v>2017</v>
      </c>
      <c r="F93" s="330" t="s">
        <v>379</v>
      </c>
      <c r="G93" s="283">
        <v>3</v>
      </c>
    </row>
    <row r="94" spans="1:7" s="174" customFormat="1" ht="60">
      <c r="A94" s="556">
        <v>85</v>
      </c>
      <c r="B94" s="231" t="s">
        <v>321</v>
      </c>
      <c r="C94" s="503" t="s">
        <v>636</v>
      </c>
      <c r="D94" s="124" t="s">
        <v>383</v>
      </c>
      <c r="E94" s="124">
        <v>2017</v>
      </c>
      <c r="F94" s="330" t="s">
        <v>358</v>
      </c>
      <c r="G94" s="283">
        <v>3</v>
      </c>
    </row>
    <row r="95" spans="1:7" s="174" customFormat="1" ht="60">
      <c r="A95" s="556">
        <v>86</v>
      </c>
      <c r="B95" s="231" t="s">
        <v>342</v>
      </c>
      <c r="C95" s="503" t="s">
        <v>384</v>
      </c>
      <c r="D95" s="124" t="s">
        <v>383</v>
      </c>
      <c r="E95" s="124">
        <v>2017</v>
      </c>
      <c r="F95" s="330" t="s">
        <v>358</v>
      </c>
      <c r="G95" s="283">
        <v>3</v>
      </c>
    </row>
    <row r="96" spans="1:7" s="53" customFormat="1" ht="45">
      <c r="A96" s="557">
        <v>87</v>
      </c>
      <c r="B96" s="552" t="s">
        <v>324</v>
      </c>
      <c r="C96" s="503" t="s">
        <v>635</v>
      </c>
      <c r="D96" s="344" t="s">
        <v>381</v>
      </c>
      <c r="E96" s="344">
        <v>2017</v>
      </c>
      <c r="F96" s="345" t="s">
        <v>382</v>
      </c>
      <c r="G96" s="507">
        <v>3</v>
      </c>
    </row>
    <row r="97" spans="1:7" s="174" customFormat="1" ht="75">
      <c r="A97" s="556">
        <v>88</v>
      </c>
      <c r="B97" s="231" t="s">
        <v>386</v>
      </c>
      <c r="C97" s="503" t="s">
        <v>385</v>
      </c>
      <c r="D97" s="124" t="s">
        <v>387</v>
      </c>
      <c r="E97" s="124">
        <v>2017</v>
      </c>
      <c r="F97" s="330" t="s">
        <v>388</v>
      </c>
      <c r="G97" s="283">
        <v>3</v>
      </c>
    </row>
    <row r="98" spans="1:7" s="174" customFormat="1" ht="60">
      <c r="A98" s="556">
        <v>89</v>
      </c>
      <c r="B98" s="231" t="s">
        <v>321</v>
      </c>
      <c r="C98" s="503" t="s">
        <v>389</v>
      </c>
      <c r="D98" s="124" t="s">
        <v>390</v>
      </c>
      <c r="E98" s="124">
        <v>2017</v>
      </c>
      <c r="F98" s="330" t="s">
        <v>391</v>
      </c>
      <c r="G98" s="283">
        <v>3</v>
      </c>
    </row>
    <row r="99" spans="1:7" s="174" customFormat="1" ht="90">
      <c r="A99" s="556">
        <v>90</v>
      </c>
      <c r="B99" s="231" t="s">
        <v>324</v>
      </c>
      <c r="C99" s="503" t="s">
        <v>392</v>
      </c>
      <c r="D99" s="124" t="s">
        <v>393</v>
      </c>
      <c r="E99" s="124">
        <v>2017</v>
      </c>
      <c r="F99" s="330" t="s">
        <v>394</v>
      </c>
      <c r="G99" s="283">
        <v>3</v>
      </c>
    </row>
    <row r="100" spans="1:7" s="174" customFormat="1" ht="75">
      <c r="A100" s="556">
        <v>91</v>
      </c>
      <c r="B100" s="231" t="s">
        <v>321</v>
      </c>
      <c r="C100" s="503" t="s">
        <v>897</v>
      </c>
      <c r="D100" s="124" t="s">
        <v>393</v>
      </c>
      <c r="E100" s="124">
        <v>2017</v>
      </c>
      <c r="F100" s="330" t="s">
        <v>394</v>
      </c>
      <c r="G100" s="283">
        <v>3</v>
      </c>
    </row>
    <row r="101" spans="1:7" s="174" customFormat="1" ht="60">
      <c r="A101" s="556">
        <v>92</v>
      </c>
      <c r="B101" s="231" t="s">
        <v>709</v>
      </c>
      <c r="C101" s="503" t="s">
        <v>637</v>
      </c>
      <c r="D101" s="124" t="s">
        <v>393</v>
      </c>
      <c r="E101" s="124">
        <v>2017</v>
      </c>
      <c r="F101" s="330" t="s">
        <v>394</v>
      </c>
      <c r="G101" s="283">
        <v>3</v>
      </c>
    </row>
    <row r="102" spans="1:7" s="174" customFormat="1" ht="60">
      <c r="A102" s="556">
        <v>93</v>
      </c>
      <c r="B102" s="231" t="s">
        <v>710</v>
      </c>
      <c r="C102" s="503" t="s">
        <v>898</v>
      </c>
      <c r="D102" s="124" t="s">
        <v>393</v>
      </c>
      <c r="E102" s="124">
        <v>2017</v>
      </c>
      <c r="F102" s="330" t="s">
        <v>394</v>
      </c>
      <c r="G102" s="283">
        <v>3</v>
      </c>
    </row>
    <row r="103" spans="1:7" s="174" customFormat="1" ht="90">
      <c r="A103" s="556">
        <v>94</v>
      </c>
      <c r="B103" s="231" t="s">
        <v>711</v>
      </c>
      <c r="C103" s="503" t="s">
        <v>899</v>
      </c>
      <c r="D103" s="124" t="s">
        <v>393</v>
      </c>
      <c r="E103" s="124">
        <v>2017</v>
      </c>
      <c r="F103" s="330" t="s">
        <v>394</v>
      </c>
      <c r="G103" s="283">
        <v>3</v>
      </c>
    </row>
    <row r="104" spans="1:7" s="174" customFormat="1" ht="60">
      <c r="A104" s="556">
        <v>95</v>
      </c>
      <c r="B104" s="231" t="s">
        <v>324</v>
      </c>
      <c r="C104" s="503" t="s">
        <v>395</v>
      </c>
      <c r="D104" s="124" t="s">
        <v>393</v>
      </c>
      <c r="E104" s="124">
        <v>2017</v>
      </c>
      <c r="F104" s="330" t="s">
        <v>394</v>
      </c>
      <c r="G104" s="283">
        <v>3</v>
      </c>
    </row>
    <row r="105" spans="1:7" s="174" customFormat="1" ht="60">
      <c r="A105" s="556">
        <v>96</v>
      </c>
      <c r="B105" s="231" t="s">
        <v>712</v>
      </c>
      <c r="C105" s="582" t="s">
        <v>638</v>
      </c>
      <c r="D105" s="124" t="s">
        <v>639</v>
      </c>
      <c r="E105" s="124">
        <v>2016</v>
      </c>
      <c r="F105" s="330" t="s">
        <v>640</v>
      </c>
      <c r="G105" s="283">
        <v>5</v>
      </c>
    </row>
    <row r="106" spans="1:7" s="174" customFormat="1" ht="60">
      <c r="A106" s="556">
        <v>97</v>
      </c>
      <c r="B106" s="231" t="s">
        <v>321</v>
      </c>
      <c r="C106" s="582" t="s">
        <v>396</v>
      </c>
      <c r="D106" s="124" t="s">
        <v>397</v>
      </c>
      <c r="E106" s="124">
        <v>2016</v>
      </c>
      <c r="F106" s="330" t="s">
        <v>399</v>
      </c>
      <c r="G106" s="283">
        <v>5</v>
      </c>
    </row>
    <row r="107" spans="1:7" s="174" customFormat="1" ht="75">
      <c r="A107" s="556">
        <v>98</v>
      </c>
      <c r="B107" s="553" t="s">
        <v>339</v>
      </c>
      <c r="C107" s="582" t="s">
        <v>398</v>
      </c>
      <c r="D107" s="124" t="s">
        <v>397</v>
      </c>
      <c r="E107" s="124">
        <v>2016</v>
      </c>
      <c r="F107" s="330" t="s">
        <v>399</v>
      </c>
      <c r="G107" s="283">
        <v>5</v>
      </c>
    </row>
    <row r="108" spans="1:7" s="174" customFormat="1" ht="135">
      <c r="A108" s="556">
        <v>99</v>
      </c>
      <c r="B108" s="231" t="s">
        <v>713</v>
      </c>
      <c r="C108" s="582" t="s">
        <v>400</v>
      </c>
      <c r="D108" s="124" t="s">
        <v>397</v>
      </c>
      <c r="E108" s="124">
        <v>2016</v>
      </c>
      <c r="F108" s="330" t="s">
        <v>399</v>
      </c>
      <c r="G108" s="283">
        <v>5</v>
      </c>
    </row>
    <row r="109" spans="1:7" s="174" customFormat="1" ht="75">
      <c r="A109" s="556">
        <v>100</v>
      </c>
      <c r="B109" s="231" t="s">
        <v>324</v>
      </c>
      <c r="C109" s="503" t="s">
        <v>401</v>
      </c>
      <c r="D109" s="124" t="s">
        <v>402</v>
      </c>
      <c r="E109" s="124">
        <v>2016</v>
      </c>
      <c r="F109" s="330" t="s">
        <v>403</v>
      </c>
      <c r="G109" s="283">
        <v>3</v>
      </c>
    </row>
    <row r="110" spans="1:7" s="174" customFormat="1" ht="75">
      <c r="A110" s="556">
        <v>101</v>
      </c>
      <c r="B110" s="231" t="s">
        <v>331</v>
      </c>
      <c r="C110" s="503" t="s">
        <v>404</v>
      </c>
      <c r="D110" s="124" t="s">
        <v>402</v>
      </c>
      <c r="E110" s="124">
        <v>2016</v>
      </c>
      <c r="F110" s="330" t="s">
        <v>403</v>
      </c>
      <c r="G110" s="283">
        <v>3</v>
      </c>
    </row>
    <row r="111" spans="1:7" s="174" customFormat="1" ht="75">
      <c r="A111" s="556">
        <v>102</v>
      </c>
      <c r="B111" s="231" t="s">
        <v>406</v>
      </c>
      <c r="C111" s="582" t="s">
        <v>405</v>
      </c>
      <c r="D111" s="124" t="s">
        <v>402</v>
      </c>
      <c r="E111" s="124">
        <v>2016</v>
      </c>
      <c r="F111" s="330" t="s">
        <v>403</v>
      </c>
      <c r="G111" s="283">
        <v>3</v>
      </c>
    </row>
    <row r="112" spans="1:7" s="174" customFormat="1" ht="75">
      <c r="A112" s="556">
        <v>103</v>
      </c>
      <c r="B112" s="231" t="s">
        <v>714</v>
      </c>
      <c r="C112" s="503" t="s">
        <v>900</v>
      </c>
      <c r="D112" s="124" t="s">
        <v>641</v>
      </c>
      <c r="E112" s="124">
        <v>2016</v>
      </c>
      <c r="F112" s="330">
        <v>44090</v>
      </c>
      <c r="G112" s="283">
        <v>3</v>
      </c>
    </row>
    <row r="113" spans="1:7" s="174" customFormat="1" ht="60">
      <c r="A113" s="556">
        <v>104</v>
      </c>
      <c r="B113" s="553" t="s">
        <v>272</v>
      </c>
      <c r="C113" s="503" t="s">
        <v>901</v>
      </c>
      <c r="D113" s="124" t="s">
        <v>642</v>
      </c>
      <c r="E113" s="124">
        <v>2016</v>
      </c>
      <c r="F113" s="330" t="s">
        <v>643</v>
      </c>
      <c r="G113" s="283">
        <v>5</v>
      </c>
    </row>
    <row r="114" spans="1:7" s="174" customFormat="1" ht="45">
      <c r="A114" s="556">
        <v>105</v>
      </c>
      <c r="B114" s="231" t="s">
        <v>415</v>
      </c>
      <c r="C114" s="503" t="s">
        <v>414</v>
      </c>
      <c r="D114" s="124" t="s">
        <v>416</v>
      </c>
      <c r="E114" s="124">
        <v>2016</v>
      </c>
      <c r="F114" s="330" t="s">
        <v>417</v>
      </c>
      <c r="G114" s="283">
        <v>3</v>
      </c>
    </row>
    <row r="115" spans="1:7" s="174" customFormat="1" ht="60">
      <c r="A115" s="556">
        <v>106</v>
      </c>
      <c r="B115" s="231" t="s">
        <v>321</v>
      </c>
      <c r="C115" s="503" t="s">
        <v>1000</v>
      </c>
      <c r="D115" s="124" t="s">
        <v>411</v>
      </c>
      <c r="E115" s="124">
        <v>2016</v>
      </c>
      <c r="F115" s="330" t="s">
        <v>412</v>
      </c>
      <c r="G115" s="283">
        <v>3</v>
      </c>
    </row>
    <row r="116" spans="1:7" s="174" customFormat="1" ht="60">
      <c r="A116" s="556">
        <v>107</v>
      </c>
      <c r="B116" s="231" t="s">
        <v>321</v>
      </c>
      <c r="C116" s="503" t="s">
        <v>413</v>
      </c>
      <c r="D116" s="124" t="s">
        <v>411</v>
      </c>
      <c r="E116" s="124">
        <v>2016</v>
      </c>
      <c r="F116" s="330" t="s">
        <v>412</v>
      </c>
      <c r="G116" s="283">
        <v>3</v>
      </c>
    </row>
    <row r="117" spans="1:7" s="174" customFormat="1" ht="60">
      <c r="A117" s="556">
        <v>108</v>
      </c>
      <c r="B117" s="231" t="s">
        <v>321</v>
      </c>
      <c r="C117" s="503" t="s">
        <v>407</v>
      </c>
      <c r="D117" s="124" t="s">
        <v>408</v>
      </c>
      <c r="E117" s="124">
        <v>2016</v>
      </c>
      <c r="F117" s="330" t="s">
        <v>409</v>
      </c>
      <c r="G117" s="283">
        <v>3</v>
      </c>
    </row>
    <row r="118" spans="1:7" s="174" customFormat="1" ht="45">
      <c r="A118" s="556">
        <v>109</v>
      </c>
      <c r="B118" s="231" t="s">
        <v>321</v>
      </c>
      <c r="C118" s="503" t="s">
        <v>410</v>
      </c>
      <c r="D118" s="124" t="s">
        <v>408</v>
      </c>
      <c r="E118" s="124">
        <v>2016</v>
      </c>
      <c r="F118" s="330" t="s">
        <v>409</v>
      </c>
      <c r="G118" s="283">
        <v>3</v>
      </c>
    </row>
    <row r="119" spans="1:7" s="349" customFormat="1" ht="90">
      <c r="A119" s="558">
        <v>110</v>
      </c>
      <c r="B119" s="428" t="s">
        <v>321</v>
      </c>
      <c r="C119" s="503" t="s">
        <v>902</v>
      </c>
      <c r="D119" s="353" t="s">
        <v>408</v>
      </c>
      <c r="E119" s="353">
        <v>2016</v>
      </c>
      <c r="F119" s="364" t="s">
        <v>409</v>
      </c>
      <c r="G119" s="508">
        <v>3</v>
      </c>
    </row>
    <row r="120" spans="1:7" s="174" customFormat="1" ht="60">
      <c r="A120" s="556">
        <v>111</v>
      </c>
      <c r="B120" s="231" t="s">
        <v>420</v>
      </c>
      <c r="C120" s="503" t="s">
        <v>418</v>
      </c>
      <c r="D120" s="124" t="s">
        <v>419</v>
      </c>
      <c r="E120" s="124">
        <v>2015</v>
      </c>
      <c r="F120" s="330" t="s">
        <v>421</v>
      </c>
      <c r="G120" s="283">
        <v>3</v>
      </c>
    </row>
    <row r="121" spans="1:7" s="174" customFormat="1" ht="75">
      <c r="A121" s="556">
        <v>112</v>
      </c>
      <c r="B121" s="231" t="s">
        <v>423</v>
      </c>
      <c r="C121" s="503" t="s">
        <v>422</v>
      </c>
      <c r="D121" s="124" t="s">
        <v>419</v>
      </c>
      <c r="E121" s="124">
        <v>2015</v>
      </c>
      <c r="F121" s="330" t="s">
        <v>421</v>
      </c>
      <c r="G121" s="283">
        <v>3</v>
      </c>
    </row>
    <row r="122" spans="1:7" s="174" customFormat="1" ht="45">
      <c r="A122" s="556">
        <v>113</v>
      </c>
      <c r="B122" s="553" t="s">
        <v>272</v>
      </c>
      <c r="C122" s="503" t="s">
        <v>424</v>
      </c>
      <c r="D122" s="124" t="s">
        <v>425</v>
      </c>
      <c r="E122" s="124">
        <v>2015</v>
      </c>
      <c r="F122" s="330" t="s">
        <v>426</v>
      </c>
      <c r="G122" s="283">
        <v>3</v>
      </c>
    </row>
    <row r="123" spans="1:7" s="174" customFormat="1" ht="75">
      <c r="A123" s="557">
        <v>114</v>
      </c>
      <c r="B123" s="553" t="s">
        <v>272</v>
      </c>
      <c r="C123" s="503" t="s">
        <v>427</v>
      </c>
      <c r="D123" s="124" t="s">
        <v>428</v>
      </c>
      <c r="E123" s="124">
        <v>2015</v>
      </c>
      <c r="F123" s="330" t="s">
        <v>429</v>
      </c>
      <c r="G123" s="283">
        <v>3</v>
      </c>
    </row>
    <row r="124" spans="1:7" s="174" customFormat="1" ht="60">
      <c r="A124" s="556">
        <v>115</v>
      </c>
      <c r="B124" s="231" t="s">
        <v>355</v>
      </c>
      <c r="C124" s="582" t="s">
        <v>430</v>
      </c>
      <c r="D124" s="124" t="s">
        <v>437</v>
      </c>
      <c r="E124" s="124">
        <v>2015</v>
      </c>
      <c r="F124" s="330" t="s">
        <v>431</v>
      </c>
      <c r="G124" s="283">
        <v>3</v>
      </c>
    </row>
    <row r="125" spans="1:7" s="174" customFormat="1" ht="45">
      <c r="A125" s="556">
        <v>116</v>
      </c>
      <c r="B125" s="553" t="s">
        <v>272</v>
      </c>
      <c r="C125" s="582" t="s">
        <v>432</v>
      </c>
      <c r="D125" s="124" t="s">
        <v>433</v>
      </c>
      <c r="E125" s="124">
        <v>2015</v>
      </c>
      <c r="F125" s="330" t="s">
        <v>434</v>
      </c>
      <c r="G125" s="283">
        <v>5</v>
      </c>
    </row>
    <row r="126" spans="1:7" s="174" customFormat="1" ht="60">
      <c r="A126" s="556">
        <v>117</v>
      </c>
      <c r="B126" s="231" t="s">
        <v>324</v>
      </c>
      <c r="C126" s="582" t="s">
        <v>644</v>
      </c>
      <c r="D126" s="124" t="s">
        <v>433</v>
      </c>
      <c r="E126" s="124">
        <v>2015</v>
      </c>
      <c r="F126" s="330" t="s">
        <v>434</v>
      </c>
      <c r="G126" s="283">
        <v>5</v>
      </c>
    </row>
    <row r="127" spans="1:7" s="174" customFormat="1" ht="45">
      <c r="A127" s="556">
        <v>118</v>
      </c>
      <c r="B127" s="231" t="s">
        <v>715</v>
      </c>
      <c r="C127" s="503" t="s">
        <v>645</v>
      </c>
      <c r="D127" s="124" t="s">
        <v>646</v>
      </c>
      <c r="E127" s="124">
        <v>2015</v>
      </c>
      <c r="F127" s="330" t="s">
        <v>647</v>
      </c>
      <c r="G127" s="283">
        <v>3</v>
      </c>
    </row>
    <row r="128" spans="1:7" s="174" customFormat="1" ht="60">
      <c r="A128" s="556">
        <v>119</v>
      </c>
      <c r="B128" s="231" t="s">
        <v>436</v>
      </c>
      <c r="C128" s="503" t="s">
        <v>435</v>
      </c>
      <c r="D128" s="124" t="s">
        <v>438</v>
      </c>
      <c r="E128" s="124">
        <v>2014</v>
      </c>
      <c r="F128" s="330" t="s">
        <v>439</v>
      </c>
      <c r="G128" s="283">
        <v>3</v>
      </c>
    </row>
    <row r="129" spans="1:7" s="174" customFormat="1" ht="75">
      <c r="A129" s="556">
        <v>120</v>
      </c>
      <c r="B129" s="553" t="s">
        <v>272</v>
      </c>
      <c r="C129" s="503" t="s">
        <v>287</v>
      </c>
      <c r="D129" s="124" t="s">
        <v>440</v>
      </c>
      <c r="E129" s="124">
        <v>2014</v>
      </c>
      <c r="F129" s="330" t="s">
        <v>441</v>
      </c>
      <c r="G129" s="283">
        <v>3</v>
      </c>
    </row>
    <row r="130" spans="1:7" s="174" customFormat="1" ht="45">
      <c r="A130" s="556">
        <v>121</v>
      </c>
      <c r="B130" s="553" t="s">
        <v>272</v>
      </c>
      <c r="C130" s="503" t="s">
        <v>442</v>
      </c>
      <c r="D130" s="124" t="s">
        <v>443</v>
      </c>
      <c r="E130" s="124">
        <v>2014</v>
      </c>
      <c r="F130" s="330" t="s">
        <v>444</v>
      </c>
      <c r="G130" s="283">
        <v>3</v>
      </c>
    </row>
    <row r="131" spans="1:7" s="174" customFormat="1" ht="45">
      <c r="A131" s="556">
        <v>122</v>
      </c>
      <c r="B131" s="553" t="s">
        <v>272</v>
      </c>
      <c r="C131" s="503" t="s">
        <v>445</v>
      </c>
      <c r="D131" s="124" t="s">
        <v>446</v>
      </c>
      <c r="E131" s="124">
        <v>2014</v>
      </c>
      <c r="F131" s="330" t="s">
        <v>447</v>
      </c>
      <c r="G131" s="283">
        <v>3</v>
      </c>
    </row>
    <row r="132" spans="1:7" s="174" customFormat="1" ht="90">
      <c r="A132" s="556">
        <v>123</v>
      </c>
      <c r="B132" s="553" t="s">
        <v>449</v>
      </c>
      <c r="C132" s="503" t="s">
        <v>448</v>
      </c>
      <c r="D132" s="124" t="s">
        <v>450</v>
      </c>
      <c r="E132" s="124">
        <v>2014</v>
      </c>
      <c r="F132" s="330" t="s">
        <v>451</v>
      </c>
      <c r="G132" s="283">
        <v>3</v>
      </c>
    </row>
    <row r="133" spans="1:7" s="174" customFormat="1" ht="135">
      <c r="A133" s="556">
        <v>124</v>
      </c>
      <c r="B133" s="553" t="s">
        <v>272</v>
      </c>
      <c r="C133" s="503" t="s">
        <v>452</v>
      </c>
      <c r="D133" s="124" t="s">
        <v>453</v>
      </c>
      <c r="E133" s="124">
        <v>2013</v>
      </c>
      <c r="F133" s="330"/>
      <c r="G133" s="283">
        <v>3</v>
      </c>
    </row>
    <row r="134" spans="1:7" s="174" customFormat="1" ht="135">
      <c r="A134" s="556">
        <v>125</v>
      </c>
      <c r="B134" s="553" t="s">
        <v>272</v>
      </c>
      <c r="C134" s="503" t="s">
        <v>454</v>
      </c>
      <c r="D134" s="124" t="s">
        <v>453</v>
      </c>
      <c r="E134" s="124">
        <v>2013</v>
      </c>
      <c r="F134" s="330"/>
      <c r="G134" s="283">
        <v>3</v>
      </c>
    </row>
    <row r="135" spans="1:7" s="174" customFormat="1" ht="45">
      <c r="A135" s="556">
        <v>126</v>
      </c>
      <c r="B135" s="231" t="s">
        <v>324</v>
      </c>
      <c r="C135" s="503" t="s">
        <v>455</v>
      </c>
      <c r="D135" s="124" t="s">
        <v>456</v>
      </c>
      <c r="E135" s="124">
        <v>2013</v>
      </c>
      <c r="F135" s="330" t="s">
        <v>457</v>
      </c>
      <c r="G135" s="283">
        <v>3</v>
      </c>
    </row>
    <row r="136" spans="1:7" s="174" customFormat="1" ht="90">
      <c r="A136" s="556">
        <v>127</v>
      </c>
      <c r="B136" s="231" t="s">
        <v>324</v>
      </c>
      <c r="C136" s="503" t="s">
        <v>458</v>
      </c>
      <c r="D136" s="124" t="s">
        <v>456</v>
      </c>
      <c r="E136" s="124">
        <v>2013</v>
      </c>
      <c r="F136" s="330" t="s">
        <v>457</v>
      </c>
      <c r="G136" s="283">
        <v>3</v>
      </c>
    </row>
    <row r="137" spans="1:7" s="174" customFormat="1" ht="45">
      <c r="A137" s="556">
        <v>128</v>
      </c>
      <c r="B137" s="231" t="s">
        <v>324</v>
      </c>
      <c r="C137" s="503" t="s">
        <v>459</v>
      </c>
      <c r="D137" s="124" t="s">
        <v>460</v>
      </c>
      <c r="E137" s="124">
        <v>2013</v>
      </c>
      <c r="F137" s="330" t="s">
        <v>461</v>
      </c>
      <c r="G137" s="283">
        <v>3</v>
      </c>
    </row>
    <row r="138" spans="1:7" s="174" customFormat="1" ht="60">
      <c r="A138" s="556">
        <v>129</v>
      </c>
      <c r="B138" s="231" t="s">
        <v>324</v>
      </c>
      <c r="C138" s="503" t="s">
        <v>462</v>
      </c>
      <c r="D138" s="124" t="s">
        <v>463</v>
      </c>
      <c r="E138" s="124">
        <v>2013</v>
      </c>
      <c r="F138" s="330" t="s">
        <v>464</v>
      </c>
      <c r="G138" s="283">
        <v>3</v>
      </c>
    </row>
    <row r="139" spans="1:7" s="174" customFormat="1" ht="60">
      <c r="A139" s="556">
        <v>130</v>
      </c>
      <c r="B139" s="231" t="s">
        <v>466</v>
      </c>
      <c r="C139" s="503" t="s">
        <v>465</v>
      </c>
      <c r="D139" s="124" t="s">
        <v>463</v>
      </c>
      <c r="E139" s="124">
        <v>2013</v>
      </c>
      <c r="F139" s="330" t="s">
        <v>464</v>
      </c>
      <c r="G139" s="283">
        <v>3</v>
      </c>
    </row>
    <row r="140" spans="1:7" s="174" customFormat="1" ht="45">
      <c r="A140" s="556">
        <v>131</v>
      </c>
      <c r="B140" s="553" t="s">
        <v>272</v>
      </c>
      <c r="C140" s="503" t="s">
        <v>467</v>
      </c>
      <c r="D140" s="124" t="s">
        <v>468</v>
      </c>
      <c r="E140" s="124">
        <v>2013</v>
      </c>
      <c r="F140" s="330" t="s">
        <v>469</v>
      </c>
      <c r="G140" s="283">
        <v>3</v>
      </c>
    </row>
    <row r="141" spans="1:7" s="174" customFormat="1" ht="30">
      <c r="A141" s="556">
        <v>132</v>
      </c>
      <c r="B141" s="553" t="s">
        <v>272</v>
      </c>
      <c r="C141" s="503" t="s">
        <v>470</v>
      </c>
      <c r="D141" s="124" t="s">
        <v>471</v>
      </c>
      <c r="E141" s="124">
        <v>2013</v>
      </c>
      <c r="F141" s="330" t="s">
        <v>472</v>
      </c>
      <c r="G141" s="283">
        <v>3</v>
      </c>
    </row>
    <row r="142" spans="1:7" s="174" customFormat="1" ht="60">
      <c r="A142" s="556">
        <v>133</v>
      </c>
      <c r="B142" s="231" t="s">
        <v>474</v>
      </c>
      <c r="C142" s="582" t="s">
        <v>473</v>
      </c>
      <c r="D142" s="124" t="s">
        <v>475</v>
      </c>
      <c r="E142" s="124">
        <v>2013</v>
      </c>
      <c r="F142" s="330">
        <v>43940</v>
      </c>
      <c r="G142" s="283">
        <v>5</v>
      </c>
    </row>
    <row r="143" spans="1:7" s="174" customFormat="1" ht="60">
      <c r="A143" s="556">
        <v>134</v>
      </c>
      <c r="B143" s="231" t="s">
        <v>324</v>
      </c>
      <c r="C143" s="503" t="s">
        <v>476</v>
      </c>
      <c r="D143" s="124" t="s">
        <v>477</v>
      </c>
      <c r="E143" s="124">
        <v>2012</v>
      </c>
      <c r="F143" s="330" t="s">
        <v>478</v>
      </c>
      <c r="G143" s="283">
        <v>3</v>
      </c>
    </row>
    <row r="144" spans="1:7" s="174" customFormat="1" ht="90">
      <c r="A144" s="556">
        <v>135</v>
      </c>
      <c r="B144" s="231" t="s">
        <v>324</v>
      </c>
      <c r="C144" s="503" t="s">
        <v>479</v>
      </c>
      <c r="D144" s="124" t="s">
        <v>480</v>
      </c>
      <c r="E144" s="124">
        <v>2012</v>
      </c>
      <c r="F144" s="330" t="s">
        <v>481</v>
      </c>
      <c r="G144" s="283">
        <v>3</v>
      </c>
    </row>
    <row r="145" spans="1:7" s="174" customFormat="1" ht="45">
      <c r="A145" s="556">
        <v>136</v>
      </c>
      <c r="B145" s="231" t="s">
        <v>436</v>
      </c>
      <c r="C145" s="503" t="s">
        <v>482</v>
      </c>
      <c r="D145" s="124" t="s">
        <v>484</v>
      </c>
      <c r="E145" s="124">
        <v>2012</v>
      </c>
      <c r="F145" s="330" t="s">
        <v>483</v>
      </c>
      <c r="G145" s="283">
        <v>3</v>
      </c>
    </row>
    <row r="146" spans="1:7" s="174" customFormat="1" ht="90">
      <c r="A146" s="556">
        <v>137</v>
      </c>
      <c r="B146" s="553" t="s">
        <v>272</v>
      </c>
      <c r="C146" s="503" t="s">
        <v>485</v>
      </c>
      <c r="D146" s="124" t="s">
        <v>486</v>
      </c>
      <c r="E146" s="124">
        <v>2012</v>
      </c>
      <c r="F146" s="330" t="s">
        <v>487</v>
      </c>
      <c r="G146" s="283">
        <v>3</v>
      </c>
    </row>
    <row r="147" spans="1:7" s="174" customFormat="1" ht="60">
      <c r="A147" s="556">
        <v>138</v>
      </c>
      <c r="B147" s="553" t="s">
        <v>272</v>
      </c>
      <c r="C147" s="503" t="s">
        <v>488</v>
      </c>
      <c r="D147" s="124" t="s">
        <v>489</v>
      </c>
      <c r="E147" s="124">
        <v>2012</v>
      </c>
      <c r="F147" s="330" t="s">
        <v>490</v>
      </c>
      <c r="G147" s="283">
        <v>5</v>
      </c>
    </row>
    <row r="148" spans="1:7" s="174" customFormat="1" ht="30">
      <c r="A148" s="556">
        <v>139</v>
      </c>
      <c r="B148" s="553" t="s">
        <v>272</v>
      </c>
      <c r="C148" s="503" t="s">
        <v>491</v>
      </c>
      <c r="D148" s="124" t="s">
        <v>492</v>
      </c>
      <c r="E148" s="124">
        <v>2012</v>
      </c>
      <c r="F148" s="330" t="s">
        <v>493</v>
      </c>
      <c r="G148" s="283">
        <v>3</v>
      </c>
    </row>
    <row r="149" spans="1:7" s="174" customFormat="1" ht="45">
      <c r="A149" s="556">
        <v>140</v>
      </c>
      <c r="B149" s="553" t="s">
        <v>272</v>
      </c>
      <c r="C149" s="582" t="s">
        <v>494</v>
      </c>
      <c r="D149" s="124" t="s">
        <v>495</v>
      </c>
      <c r="E149" s="124">
        <v>2012</v>
      </c>
      <c r="F149" s="330" t="s">
        <v>496</v>
      </c>
      <c r="G149" s="283">
        <v>5</v>
      </c>
    </row>
    <row r="150" spans="1:7" s="174" customFormat="1" ht="45">
      <c r="A150" s="556">
        <v>141</v>
      </c>
      <c r="B150" s="553" t="s">
        <v>272</v>
      </c>
      <c r="C150" s="503" t="s">
        <v>497</v>
      </c>
      <c r="D150" s="124" t="s">
        <v>498</v>
      </c>
      <c r="E150" s="124">
        <v>2011</v>
      </c>
      <c r="F150" s="330" t="s">
        <v>499</v>
      </c>
      <c r="G150" s="283">
        <v>3</v>
      </c>
    </row>
    <row r="151" spans="1:7" s="174" customFormat="1" ht="60">
      <c r="A151" s="556">
        <v>142</v>
      </c>
      <c r="B151" s="231" t="s">
        <v>324</v>
      </c>
      <c r="C151" s="503" t="s">
        <v>500</v>
      </c>
      <c r="D151" s="124" t="s">
        <v>501</v>
      </c>
      <c r="E151" s="124">
        <v>2011</v>
      </c>
      <c r="F151" s="330" t="s">
        <v>502</v>
      </c>
      <c r="G151" s="283">
        <v>3</v>
      </c>
    </row>
    <row r="152" spans="1:7" s="174" customFormat="1" ht="45">
      <c r="A152" s="556">
        <v>143</v>
      </c>
      <c r="B152" s="553" t="s">
        <v>272</v>
      </c>
      <c r="C152" s="503" t="s">
        <v>503</v>
      </c>
      <c r="D152" s="124" t="s">
        <v>504</v>
      </c>
      <c r="E152" s="124">
        <v>2011</v>
      </c>
      <c r="F152" s="330" t="s">
        <v>499</v>
      </c>
      <c r="G152" s="283">
        <v>3</v>
      </c>
    </row>
    <row r="153" spans="1:7" s="174" customFormat="1" ht="45">
      <c r="A153" s="556">
        <v>144</v>
      </c>
      <c r="B153" s="553" t="s">
        <v>272</v>
      </c>
      <c r="C153" s="503" t="s">
        <v>505</v>
      </c>
      <c r="D153" s="124" t="s">
        <v>506</v>
      </c>
      <c r="E153" s="124">
        <v>2011</v>
      </c>
      <c r="F153" s="330" t="s">
        <v>507</v>
      </c>
      <c r="G153" s="283">
        <v>3</v>
      </c>
    </row>
    <row r="154" spans="1:7" s="174" customFormat="1" ht="60">
      <c r="A154" s="556">
        <v>145</v>
      </c>
      <c r="B154" s="553" t="s">
        <v>272</v>
      </c>
      <c r="C154" s="503" t="s">
        <v>508</v>
      </c>
      <c r="D154" s="124" t="s">
        <v>509</v>
      </c>
      <c r="E154" s="124">
        <v>2011</v>
      </c>
      <c r="F154" s="330" t="s">
        <v>510</v>
      </c>
      <c r="G154" s="283">
        <v>5</v>
      </c>
    </row>
    <row r="155" spans="1:7" s="174" customFormat="1" ht="45">
      <c r="A155" s="556">
        <v>146</v>
      </c>
      <c r="B155" s="553" t="s">
        <v>272</v>
      </c>
      <c r="C155" s="503" t="s">
        <v>511</v>
      </c>
      <c r="D155" s="124" t="s">
        <v>509</v>
      </c>
      <c r="E155" s="124">
        <v>2011</v>
      </c>
      <c r="F155" s="330" t="s">
        <v>510</v>
      </c>
      <c r="G155" s="283">
        <v>5</v>
      </c>
    </row>
    <row r="156" spans="1:7" s="174" customFormat="1" ht="90">
      <c r="A156" s="556">
        <v>147</v>
      </c>
      <c r="B156" s="553" t="s">
        <v>272</v>
      </c>
      <c r="C156" s="503" t="s">
        <v>512</v>
      </c>
      <c r="D156" s="124" t="s">
        <v>513</v>
      </c>
      <c r="E156" s="124">
        <v>2009</v>
      </c>
      <c r="F156" s="330"/>
      <c r="G156" s="283">
        <v>3</v>
      </c>
    </row>
    <row r="157" spans="1:7" s="174" customFormat="1" ht="60.75" thickBot="1">
      <c r="A157" s="559">
        <v>148</v>
      </c>
      <c r="B157" s="554" t="s">
        <v>272</v>
      </c>
      <c r="C157" s="583" t="s">
        <v>514</v>
      </c>
      <c r="D157" s="131" t="s">
        <v>513</v>
      </c>
      <c r="E157" s="131">
        <v>2008</v>
      </c>
      <c r="F157" s="509"/>
      <c r="G157" s="291">
        <v>3</v>
      </c>
    </row>
    <row r="158" spans="1:7" ht="15.75" thickBot="1">
      <c r="A158" s="219"/>
      <c r="B158" s="197"/>
      <c r="C158" s="197"/>
      <c r="D158" s="206"/>
      <c r="E158" s="197"/>
      <c r="F158" s="338" t="str">
        <f>"Total "&amp;LEFT(A7,4)</f>
        <v>Total I11c</v>
      </c>
      <c r="G158" s="342">
        <f>SUM(G10:G157)</f>
        <v>505</v>
      </c>
    </row>
    <row r="159" spans="1:7">
      <c r="D159" s="33"/>
    </row>
    <row r="160" spans="1:7">
      <c r="D160" s="33"/>
    </row>
    <row r="161" spans="2:4">
      <c r="B161" s="33"/>
      <c r="D161" s="33"/>
    </row>
    <row r="162" spans="2:4">
      <c r="B162" s="33"/>
      <c r="D162" s="33"/>
    </row>
    <row r="163" spans="2:4">
      <c r="B163" s="18"/>
      <c r="D163" s="18"/>
    </row>
    <row r="164" spans="2:4">
      <c r="B164"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sheetPr>
    <tabColor theme="6"/>
  </sheetPr>
  <dimension ref="A1:K22"/>
  <sheetViews>
    <sheetView workbookViewId="0">
      <selection activeCell="L12" sqref="L1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74" customWidth="1"/>
    <col min="7" max="7" width="10" customWidth="1"/>
    <col min="8" max="8" width="9.7109375" customWidth="1"/>
  </cols>
  <sheetData>
    <row r="1" spans="1:11" ht="15.75">
      <c r="A1" s="233" t="str">
        <f>'Date initiale'!C3</f>
        <v>Universitatea de Arhitectură și Urbanism "Ion Mincu" București</v>
      </c>
      <c r="B1" s="233"/>
      <c r="C1" s="233"/>
      <c r="D1" s="17"/>
      <c r="E1" s="17"/>
      <c r="F1" s="17"/>
    </row>
    <row r="2" spans="1:11" ht="15.75">
      <c r="A2" s="233" t="str">
        <f>'Date initiale'!B4&amp;" "&amp;'Date initiale'!C4</f>
        <v>Facultatea ARHITECTURA</v>
      </c>
      <c r="B2" s="233"/>
      <c r="C2" s="233"/>
      <c r="D2" s="17"/>
      <c r="E2" s="17"/>
      <c r="F2" s="17"/>
    </row>
    <row r="3" spans="1:11" ht="15.75">
      <c r="A3" s="233" t="str">
        <f>'Date initiale'!B5&amp;" "&amp;'Date initiale'!C5</f>
        <v>Departamentul Sinteza Proiectării de Arhitectură</v>
      </c>
      <c r="B3" s="233"/>
      <c r="C3" s="233"/>
      <c r="D3" s="17"/>
      <c r="E3" s="17"/>
      <c r="F3" s="17"/>
    </row>
    <row r="4" spans="1:11" ht="15.75">
      <c r="A4" s="234" t="str">
        <f>'Date initiale'!C6&amp;", "&amp;'Date initiale'!C7</f>
        <v>[Zamfir, Mihaela Magdalena], C25</v>
      </c>
      <c r="B4" s="234"/>
      <c r="C4" s="234"/>
      <c r="D4" s="17"/>
      <c r="E4" s="17"/>
      <c r="F4" s="17"/>
    </row>
    <row r="5" spans="1:11" s="174" customFormat="1" ht="15.75">
      <c r="A5" s="234"/>
      <c r="B5" s="234"/>
      <c r="C5" s="234"/>
      <c r="D5" s="17"/>
      <c r="E5" s="17"/>
      <c r="F5" s="17"/>
    </row>
    <row r="6" spans="1:11" ht="15.75">
      <c r="A6" s="601" t="s">
        <v>110</v>
      </c>
      <c r="B6" s="601"/>
      <c r="C6" s="601"/>
      <c r="D6" s="601"/>
      <c r="E6" s="601"/>
      <c r="F6" s="601"/>
      <c r="G6" s="601"/>
      <c r="H6" s="601"/>
    </row>
    <row r="7" spans="1:11" ht="50.25" customHeight="1">
      <c r="A7" s="604"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604"/>
      <c r="C7" s="604"/>
      <c r="D7" s="604"/>
      <c r="E7" s="604"/>
      <c r="F7" s="604"/>
      <c r="G7" s="604"/>
      <c r="H7" s="604"/>
      <c r="I7" s="31"/>
      <c r="K7" s="31"/>
    </row>
    <row r="8" spans="1:11" ht="16.5" thickBot="1">
      <c r="A8" s="50"/>
      <c r="B8" s="50"/>
      <c r="C8" s="50"/>
      <c r="D8" s="50"/>
      <c r="E8" s="50"/>
      <c r="F8" s="50"/>
      <c r="G8" s="50"/>
      <c r="H8" s="50"/>
    </row>
    <row r="9" spans="1:11" ht="46.5" customHeight="1" thickBot="1">
      <c r="A9" s="180" t="s">
        <v>55</v>
      </c>
      <c r="B9" s="199" t="s">
        <v>72</v>
      </c>
      <c r="C9" s="210" t="s">
        <v>70</v>
      </c>
      <c r="D9" s="210" t="s">
        <v>71</v>
      </c>
      <c r="E9" s="199" t="s">
        <v>139</v>
      </c>
      <c r="F9" s="199" t="s">
        <v>138</v>
      </c>
      <c r="G9" s="210" t="s">
        <v>87</v>
      </c>
      <c r="H9" s="211" t="s">
        <v>147</v>
      </c>
      <c r="J9" s="239" t="s">
        <v>108</v>
      </c>
    </row>
    <row r="10" spans="1:11">
      <c r="A10" s="189">
        <v>1</v>
      </c>
      <c r="B10" s="119"/>
      <c r="C10" s="119"/>
      <c r="D10" s="119"/>
      <c r="E10" s="119"/>
      <c r="F10" s="119"/>
      <c r="G10" s="119"/>
      <c r="H10" s="293"/>
      <c r="J10" s="240" t="s">
        <v>164</v>
      </c>
      <c r="K10" s="325" t="s">
        <v>256</v>
      </c>
    </row>
    <row r="11" spans="1:11">
      <c r="A11" s="208">
        <f>A10+1</f>
        <v>2</v>
      </c>
      <c r="B11" s="124"/>
      <c r="C11" s="124"/>
      <c r="D11" s="124"/>
      <c r="E11" s="124"/>
      <c r="F11" s="124"/>
      <c r="G11" s="124"/>
      <c r="H11" s="283"/>
      <c r="J11" s="53"/>
    </row>
    <row r="12" spans="1:11">
      <c r="A12" s="208">
        <f t="shared" ref="A12:A19" si="0">A11+1</f>
        <v>3</v>
      </c>
      <c r="B12" s="124"/>
      <c r="C12" s="124"/>
      <c r="D12" s="124"/>
      <c r="E12" s="124"/>
      <c r="F12" s="124"/>
      <c r="G12" s="124"/>
      <c r="H12" s="283"/>
    </row>
    <row r="13" spans="1:11">
      <c r="A13" s="208">
        <f t="shared" si="0"/>
        <v>4</v>
      </c>
      <c r="B13" s="192"/>
      <c r="C13" s="124"/>
      <c r="D13" s="124"/>
      <c r="E13" s="124"/>
      <c r="F13" s="124"/>
      <c r="G13" s="124"/>
      <c r="H13" s="283"/>
    </row>
    <row r="14" spans="1:11">
      <c r="A14" s="208">
        <f t="shared" si="0"/>
        <v>5</v>
      </c>
      <c r="B14" s="192"/>
      <c r="C14" s="124"/>
      <c r="D14" s="124"/>
      <c r="E14" s="124"/>
      <c r="F14" s="124"/>
      <c r="G14" s="124"/>
      <c r="H14" s="283"/>
    </row>
    <row r="15" spans="1:11">
      <c r="A15" s="208">
        <f t="shared" si="0"/>
        <v>6</v>
      </c>
      <c r="B15" s="124"/>
      <c r="C15" s="124"/>
      <c r="D15" s="124"/>
      <c r="E15" s="124"/>
      <c r="F15" s="124"/>
      <c r="G15" s="124"/>
      <c r="H15" s="283"/>
    </row>
    <row r="16" spans="1:11" s="174" customFormat="1">
      <c r="A16" s="208">
        <f t="shared" si="0"/>
        <v>7</v>
      </c>
      <c r="B16" s="192"/>
      <c r="C16" s="124"/>
      <c r="D16" s="124"/>
      <c r="E16" s="124"/>
      <c r="F16" s="124"/>
      <c r="G16" s="124"/>
      <c r="H16" s="283"/>
    </row>
    <row r="17" spans="1:8" s="174" customFormat="1">
      <c r="A17" s="208">
        <f t="shared" si="0"/>
        <v>8</v>
      </c>
      <c r="B17" s="124"/>
      <c r="C17" s="124"/>
      <c r="D17" s="124"/>
      <c r="E17" s="124"/>
      <c r="F17" s="124"/>
      <c r="G17" s="124"/>
      <c r="H17" s="283"/>
    </row>
    <row r="18" spans="1:8">
      <c r="A18" s="209">
        <f t="shared" si="0"/>
        <v>9</v>
      </c>
      <c r="B18" s="192"/>
      <c r="C18" s="124"/>
      <c r="D18" s="124"/>
      <c r="E18" s="124"/>
      <c r="F18" s="124"/>
      <c r="G18" s="124"/>
      <c r="H18" s="285"/>
    </row>
    <row r="19" spans="1:8" ht="15.75" thickBot="1">
      <c r="A19" s="203">
        <f t="shared" si="0"/>
        <v>10</v>
      </c>
      <c r="B19" s="205"/>
      <c r="C19" s="204"/>
      <c r="D19" s="131"/>
      <c r="E19" s="131"/>
      <c r="F19" s="131"/>
      <c r="G19" s="131"/>
      <c r="H19" s="291"/>
    </row>
    <row r="20" spans="1:8" ht="15.75" thickBot="1">
      <c r="A20" s="304"/>
      <c r="B20" s="197"/>
      <c r="C20" s="197"/>
      <c r="D20" s="197"/>
      <c r="E20" s="197"/>
      <c r="F20" s="197"/>
      <c r="G20" s="150" t="str">
        <f>"Total "&amp;LEFT(A7,3)</f>
        <v>Total I12</v>
      </c>
      <c r="H20" s="151">
        <f>SUM(H10:H19)</f>
        <v>0</v>
      </c>
    </row>
    <row r="22" spans="1:8" ht="53.25" customHeight="1">
      <c r="A22" s="60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603"/>
      <c r="C22" s="603"/>
      <c r="D22" s="603"/>
      <c r="E22" s="603"/>
      <c r="F22" s="603"/>
      <c r="G22" s="603"/>
      <c r="H22" s="60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A1:C10"/>
  <sheetViews>
    <sheetView showGridLines="0" showRowColHeaders="0" zoomScale="130" zoomScaleNormal="130" workbookViewId="0">
      <selection activeCell="C20" sqref="C20"/>
    </sheetView>
  </sheetViews>
  <sheetFormatPr defaultRowHeight="15"/>
  <cols>
    <col min="1" max="1" width="9.140625" style="174"/>
    <col min="2" max="2" width="28.5703125" customWidth="1"/>
    <col min="3" max="3" width="39" customWidth="1"/>
  </cols>
  <sheetData>
    <row r="1" spans="2:3">
      <c r="B1" s="79" t="s">
        <v>101</v>
      </c>
    </row>
    <row r="3" spans="2:3" ht="31.5">
      <c r="B3" s="312" t="s">
        <v>91</v>
      </c>
      <c r="C3" s="62" t="s">
        <v>102</v>
      </c>
    </row>
    <row r="4" spans="2:3" ht="15.75">
      <c r="B4" s="312" t="s">
        <v>92</v>
      </c>
      <c r="C4" s="316" t="s">
        <v>51</v>
      </c>
    </row>
    <row r="5" spans="2:3" ht="15.75">
      <c r="B5" s="312" t="s">
        <v>93</v>
      </c>
      <c r="C5" s="316" t="s">
        <v>270</v>
      </c>
    </row>
    <row r="6" spans="2:3" ht="15.75">
      <c r="B6" s="313" t="s">
        <v>96</v>
      </c>
      <c r="C6" s="316" t="s">
        <v>821</v>
      </c>
    </row>
    <row r="7" spans="2:3" ht="15.75">
      <c r="B7" s="312" t="s">
        <v>176</v>
      </c>
      <c r="C7" s="421" t="s">
        <v>725</v>
      </c>
    </row>
    <row r="8" spans="2:3" ht="15.75">
      <c r="B8" s="312" t="s">
        <v>105</v>
      </c>
      <c r="C8" s="421" t="s">
        <v>143</v>
      </c>
    </row>
    <row r="9" spans="2:3" ht="15.75">
      <c r="B9" s="314" t="s">
        <v>95</v>
      </c>
      <c r="C9" s="317" t="s">
        <v>271</v>
      </c>
    </row>
    <row r="10" spans="2:3" ht="15" customHeight="1">
      <c r="B10" s="314" t="s">
        <v>94</v>
      </c>
      <c r="C10" s="318">
        <v>17</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xmlns:x14="http://schemas.microsoft.com/office/spreadsheetml/2009/9/main">
    <ext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sheetPr>
    <tabColor theme="6"/>
  </sheetPr>
  <dimension ref="A1:K73"/>
  <sheetViews>
    <sheetView topLeftCell="A64" workbookViewId="0">
      <selection activeCell="N13" sqref="N13"/>
    </sheetView>
  </sheetViews>
  <sheetFormatPr defaultRowHeight="15"/>
  <cols>
    <col min="1" max="1" width="5.140625" customWidth="1"/>
    <col min="2" max="2" width="10.5703125" customWidth="1"/>
    <col min="3" max="3" width="43.140625" style="349" customWidth="1"/>
    <col min="4" max="4" width="24" customWidth="1"/>
    <col min="5" max="5" width="14.28515625" customWidth="1"/>
    <col min="6" max="6" width="11.85546875" style="174" customWidth="1"/>
    <col min="7" max="7" width="10" customWidth="1"/>
    <col min="8" max="8" width="9.7109375" customWidth="1"/>
  </cols>
  <sheetData>
    <row r="1" spans="1:11" ht="15.75">
      <c r="A1" s="233" t="str">
        <f>'Date initiale'!C3</f>
        <v>Universitatea de Arhitectură și Urbanism "Ion Mincu" București</v>
      </c>
      <c r="B1" s="233"/>
      <c r="C1" s="368"/>
      <c r="D1" s="17"/>
    </row>
    <row r="2" spans="1:11" ht="15.75">
      <c r="A2" s="233" t="str">
        <f>'Date initiale'!B4&amp;" "&amp;'Date initiale'!C4</f>
        <v>Facultatea ARHITECTURA</v>
      </c>
      <c r="B2" s="233"/>
      <c r="C2" s="368"/>
      <c r="D2" s="17"/>
    </row>
    <row r="3" spans="1:11" ht="15.75">
      <c r="A3" s="233" t="str">
        <f>'Date initiale'!B5&amp;" "&amp;'Date initiale'!C5</f>
        <v>Departamentul Sinteza Proiectării de Arhitectură</v>
      </c>
      <c r="B3" s="233"/>
      <c r="C3" s="368"/>
      <c r="D3" s="17"/>
    </row>
    <row r="4" spans="1:11">
      <c r="A4" s="113" t="str">
        <f>'Date initiale'!C6&amp;", "&amp;'Date initiale'!C7</f>
        <v>[Zamfir, Mihaela Magdalena], C25</v>
      </c>
      <c r="B4" s="113"/>
      <c r="C4" s="369"/>
    </row>
    <row r="5" spans="1:11" s="174" customFormat="1">
      <c r="A5" s="113"/>
      <c r="B5" s="113"/>
      <c r="C5" s="369"/>
    </row>
    <row r="6" spans="1:11" ht="15.75">
      <c r="A6" s="609" t="s">
        <v>110</v>
      </c>
      <c r="B6" s="609"/>
      <c r="C6" s="609"/>
      <c r="D6" s="609"/>
      <c r="E6" s="609"/>
      <c r="F6" s="609"/>
      <c r="G6" s="609"/>
      <c r="H6" s="609"/>
    </row>
    <row r="7" spans="1:11" ht="36" customHeight="1">
      <c r="A7" s="604"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604"/>
      <c r="C7" s="604"/>
      <c r="D7" s="604"/>
      <c r="E7" s="604"/>
      <c r="F7" s="604"/>
      <c r="G7" s="604"/>
      <c r="H7" s="604"/>
    </row>
    <row r="8" spans="1:11" ht="16.5" thickBot="1">
      <c r="A8" s="50"/>
      <c r="B8" s="50"/>
      <c r="C8" s="370"/>
      <c r="D8" s="50"/>
      <c r="E8" s="50"/>
      <c r="F8" s="50"/>
      <c r="G8" s="50"/>
      <c r="H8" s="50"/>
    </row>
    <row r="9" spans="1:11" ht="54" customHeight="1" thickBot="1">
      <c r="A9" s="433" t="s">
        <v>55</v>
      </c>
      <c r="B9" s="510" t="s">
        <v>72</v>
      </c>
      <c r="C9" s="404" t="s">
        <v>70</v>
      </c>
      <c r="D9" s="405" t="s">
        <v>71</v>
      </c>
      <c r="E9" s="334" t="s">
        <v>139</v>
      </c>
      <c r="F9" s="334" t="s">
        <v>138</v>
      </c>
      <c r="G9" s="405" t="s">
        <v>87</v>
      </c>
      <c r="H9" s="335" t="s">
        <v>147</v>
      </c>
      <c r="J9" s="239" t="s">
        <v>108</v>
      </c>
    </row>
    <row r="10" spans="1:11" ht="60">
      <c r="A10" s="560">
        <v>1</v>
      </c>
      <c r="B10" s="511"/>
      <c r="C10" s="371" t="s">
        <v>903</v>
      </c>
      <c r="D10" s="220" t="s">
        <v>524</v>
      </c>
      <c r="E10" s="220" t="s">
        <v>525</v>
      </c>
      <c r="F10" s="220" t="s">
        <v>516</v>
      </c>
      <c r="G10" s="220">
        <v>2019</v>
      </c>
      <c r="H10" s="294">
        <v>10</v>
      </c>
      <c r="J10" s="240" t="s">
        <v>162</v>
      </c>
      <c r="K10" t="s">
        <v>256</v>
      </c>
    </row>
    <row r="11" spans="1:11" s="174" customFormat="1" ht="75">
      <c r="A11" s="561">
        <v>2</v>
      </c>
      <c r="B11" s="231"/>
      <c r="C11" s="353" t="s">
        <v>904</v>
      </c>
      <c r="D11" s="124" t="s">
        <v>524</v>
      </c>
      <c r="E11" s="124" t="s">
        <v>525</v>
      </c>
      <c r="F11" s="124" t="s">
        <v>516</v>
      </c>
      <c r="G11" s="124">
        <v>2016</v>
      </c>
      <c r="H11" s="285">
        <v>10</v>
      </c>
      <c r="J11" s="332"/>
    </row>
    <row r="12" spans="1:11" ht="75">
      <c r="A12" s="561">
        <f t="shared" ref="A12:A18" si="0">A11+1</f>
        <v>3</v>
      </c>
      <c r="B12" s="231"/>
      <c r="C12" s="353" t="s">
        <v>905</v>
      </c>
      <c r="D12" s="124" t="s">
        <v>524</v>
      </c>
      <c r="E12" s="124" t="s">
        <v>526</v>
      </c>
      <c r="F12" s="124" t="s">
        <v>516</v>
      </c>
      <c r="G12" s="124">
        <v>2015</v>
      </c>
      <c r="H12" s="285">
        <v>15</v>
      </c>
    </row>
    <row r="13" spans="1:11" ht="60">
      <c r="A13" s="561">
        <f t="shared" si="0"/>
        <v>4</v>
      </c>
      <c r="B13" s="231"/>
      <c r="C13" s="353" t="s">
        <v>906</v>
      </c>
      <c r="D13" s="124" t="s">
        <v>524</v>
      </c>
      <c r="E13" s="124" t="s">
        <v>525</v>
      </c>
      <c r="F13" s="124" t="s">
        <v>516</v>
      </c>
      <c r="G13" s="124">
        <v>2015</v>
      </c>
      <c r="H13" s="285">
        <v>10</v>
      </c>
    </row>
    <row r="14" spans="1:11" ht="60">
      <c r="A14" s="561">
        <f t="shared" si="0"/>
        <v>5</v>
      </c>
      <c r="B14" s="512"/>
      <c r="C14" s="353" t="s">
        <v>907</v>
      </c>
      <c r="D14" s="124" t="s">
        <v>524</v>
      </c>
      <c r="E14" s="124" t="s">
        <v>526</v>
      </c>
      <c r="F14" s="124" t="s">
        <v>516</v>
      </c>
      <c r="G14" s="124">
        <v>2015</v>
      </c>
      <c r="H14" s="285">
        <v>15</v>
      </c>
    </row>
    <row r="15" spans="1:11" ht="75">
      <c r="A15" s="561">
        <f t="shared" si="0"/>
        <v>6</v>
      </c>
      <c r="B15" s="513"/>
      <c r="C15" s="372" t="s">
        <v>908</v>
      </c>
      <c r="D15" s="124" t="s">
        <v>524</v>
      </c>
      <c r="E15" s="124" t="s">
        <v>525</v>
      </c>
      <c r="F15" s="124" t="s">
        <v>516</v>
      </c>
      <c r="G15" s="124">
        <v>2015</v>
      </c>
      <c r="H15" s="285">
        <v>10</v>
      </c>
    </row>
    <row r="16" spans="1:11" ht="90">
      <c r="A16" s="561">
        <f t="shared" si="0"/>
        <v>7</v>
      </c>
      <c r="B16" s="512"/>
      <c r="C16" s="353" t="s">
        <v>909</v>
      </c>
      <c r="D16" s="124" t="s">
        <v>524</v>
      </c>
      <c r="E16" s="124" t="s">
        <v>525</v>
      </c>
      <c r="F16" s="124" t="s">
        <v>516</v>
      </c>
      <c r="G16" s="124">
        <v>2015</v>
      </c>
      <c r="H16" s="285">
        <v>10</v>
      </c>
    </row>
    <row r="17" spans="1:8" ht="90">
      <c r="A17" s="561">
        <f t="shared" si="0"/>
        <v>8</v>
      </c>
      <c r="B17" s="512"/>
      <c r="C17" s="353" t="s">
        <v>910</v>
      </c>
      <c r="D17" s="124" t="s">
        <v>524</v>
      </c>
      <c r="E17" s="124" t="s">
        <v>525</v>
      </c>
      <c r="F17" s="124" t="s">
        <v>516</v>
      </c>
      <c r="G17" s="124">
        <v>2013</v>
      </c>
      <c r="H17" s="285">
        <v>10</v>
      </c>
    </row>
    <row r="18" spans="1:8" ht="90">
      <c r="A18" s="561">
        <f t="shared" si="0"/>
        <v>9</v>
      </c>
      <c r="B18" s="513"/>
      <c r="C18" s="372" t="s">
        <v>911</v>
      </c>
      <c r="D18" s="124" t="s">
        <v>524</v>
      </c>
      <c r="E18" s="124" t="s">
        <v>526</v>
      </c>
      <c r="F18" s="124" t="s">
        <v>516</v>
      </c>
      <c r="G18" s="124">
        <v>2013</v>
      </c>
      <c r="H18" s="285">
        <v>15</v>
      </c>
    </row>
    <row r="19" spans="1:8" s="174" customFormat="1" ht="60">
      <c r="A19" s="561">
        <v>10</v>
      </c>
      <c r="B19" s="513"/>
      <c r="C19" s="372" t="s">
        <v>912</v>
      </c>
      <c r="D19" s="124" t="s">
        <v>524</v>
      </c>
      <c r="E19" s="124" t="s">
        <v>526</v>
      </c>
      <c r="F19" s="124" t="s">
        <v>516</v>
      </c>
      <c r="G19" s="124">
        <v>2013</v>
      </c>
      <c r="H19" s="285">
        <v>15</v>
      </c>
    </row>
    <row r="20" spans="1:8" s="174" customFormat="1" ht="75">
      <c r="A20" s="561">
        <v>11</v>
      </c>
      <c r="B20" s="513"/>
      <c r="C20" s="372" t="s">
        <v>913</v>
      </c>
      <c r="D20" s="124" t="s">
        <v>524</v>
      </c>
      <c r="E20" s="124" t="s">
        <v>526</v>
      </c>
      <c r="F20" s="124" t="s">
        <v>516</v>
      </c>
      <c r="G20" s="124">
        <v>2011</v>
      </c>
      <c r="H20" s="285">
        <v>15</v>
      </c>
    </row>
    <row r="21" spans="1:8" s="174" customFormat="1" ht="60">
      <c r="A21" s="561">
        <v>12</v>
      </c>
      <c r="B21" s="513"/>
      <c r="C21" s="372" t="s">
        <v>914</v>
      </c>
      <c r="D21" s="124" t="s">
        <v>524</v>
      </c>
      <c r="E21" s="124" t="s">
        <v>526</v>
      </c>
      <c r="F21" s="124" t="s">
        <v>516</v>
      </c>
      <c r="G21" s="124">
        <v>2011</v>
      </c>
      <c r="H21" s="285">
        <v>15</v>
      </c>
    </row>
    <row r="22" spans="1:8" s="174" customFormat="1" ht="75">
      <c r="A22" s="561">
        <v>13</v>
      </c>
      <c r="B22" s="513"/>
      <c r="C22" s="372" t="s">
        <v>915</v>
      </c>
      <c r="D22" s="124" t="s">
        <v>524</v>
      </c>
      <c r="E22" s="124" t="s">
        <v>526</v>
      </c>
      <c r="F22" s="124" t="s">
        <v>516</v>
      </c>
      <c r="G22" s="124">
        <v>2011</v>
      </c>
      <c r="H22" s="285">
        <v>15</v>
      </c>
    </row>
    <row r="23" spans="1:8" s="174" customFormat="1" ht="75">
      <c r="A23" s="561">
        <v>14</v>
      </c>
      <c r="B23" s="513"/>
      <c r="C23" s="372" t="s">
        <v>916</v>
      </c>
      <c r="D23" s="124" t="s">
        <v>524</v>
      </c>
      <c r="E23" s="124" t="s">
        <v>526</v>
      </c>
      <c r="F23" s="124" t="s">
        <v>516</v>
      </c>
      <c r="G23" s="124">
        <v>2010</v>
      </c>
      <c r="H23" s="285">
        <v>15</v>
      </c>
    </row>
    <row r="24" spans="1:8" s="174" customFormat="1" ht="60">
      <c r="A24" s="561">
        <v>15</v>
      </c>
      <c r="B24" s="513"/>
      <c r="C24" s="372" t="s">
        <v>917</v>
      </c>
      <c r="D24" s="124" t="s">
        <v>524</v>
      </c>
      <c r="E24" s="124" t="s">
        <v>526</v>
      </c>
      <c r="F24" s="124" t="s">
        <v>516</v>
      </c>
      <c r="G24" s="124">
        <v>2010</v>
      </c>
      <c r="H24" s="285">
        <v>15</v>
      </c>
    </row>
    <row r="25" spans="1:8" s="174" customFormat="1" ht="75">
      <c r="A25" s="561">
        <v>16</v>
      </c>
      <c r="B25" s="513"/>
      <c r="C25" s="372" t="s">
        <v>918</v>
      </c>
      <c r="D25" s="124" t="s">
        <v>524</v>
      </c>
      <c r="E25" s="124" t="s">
        <v>526</v>
      </c>
      <c r="F25" s="124" t="s">
        <v>516</v>
      </c>
      <c r="G25" s="124">
        <v>2010</v>
      </c>
      <c r="H25" s="285">
        <v>15</v>
      </c>
    </row>
    <row r="26" spans="1:8" s="174" customFormat="1" ht="75">
      <c r="A26" s="561">
        <v>17</v>
      </c>
      <c r="B26" s="513"/>
      <c r="C26" s="372" t="s">
        <v>919</v>
      </c>
      <c r="D26" s="124" t="s">
        <v>524</v>
      </c>
      <c r="E26" s="124" t="s">
        <v>526</v>
      </c>
      <c r="F26" s="124" t="s">
        <v>516</v>
      </c>
      <c r="G26" s="124">
        <v>2010</v>
      </c>
      <c r="H26" s="285">
        <v>15</v>
      </c>
    </row>
    <row r="27" spans="1:8" s="174" customFormat="1" ht="60">
      <c r="A27" s="561">
        <v>18</v>
      </c>
      <c r="B27" s="513"/>
      <c r="C27" s="372" t="s">
        <v>920</v>
      </c>
      <c r="D27" s="124" t="s">
        <v>524</v>
      </c>
      <c r="E27" s="124" t="s">
        <v>526</v>
      </c>
      <c r="F27" s="124" t="s">
        <v>516</v>
      </c>
      <c r="G27" s="124">
        <v>2009</v>
      </c>
      <c r="H27" s="285">
        <v>15</v>
      </c>
    </row>
    <row r="28" spans="1:8" s="174" customFormat="1" ht="75">
      <c r="A28" s="561">
        <v>19</v>
      </c>
      <c r="B28" s="513"/>
      <c r="C28" s="372" t="s">
        <v>921</v>
      </c>
      <c r="D28" s="124" t="s">
        <v>524</v>
      </c>
      <c r="E28" s="124" t="s">
        <v>526</v>
      </c>
      <c r="F28" s="124" t="s">
        <v>516</v>
      </c>
      <c r="G28" s="124">
        <v>2008</v>
      </c>
      <c r="H28" s="285">
        <v>15</v>
      </c>
    </row>
    <row r="29" spans="1:8" s="174" customFormat="1" ht="75">
      <c r="A29" s="561">
        <v>20</v>
      </c>
      <c r="B29" s="513"/>
      <c r="C29" s="372" t="s">
        <v>922</v>
      </c>
      <c r="D29" s="124" t="s">
        <v>524</v>
      </c>
      <c r="E29" s="124" t="s">
        <v>526</v>
      </c>
      <c r="F29" s="124" t="s">
        <v>516</v>
      </c>
      <c r="G29" s="124">
        <v>2008</v>
      </c>
      <c r="H29" s="285">
        <v>15</v>
      </c>
    </row>
    <row r="30" spans="1:8" s="174" customFormat="1" ht="60">
      <c r="A30" s="561">
        <v>21</v>
      </c>
      <c r="B30" s="513"/>
      <c r="C30" s="372" t="s">
        <v>923</v>
      </c>
      <c r="D30" s="124" t="s">
        <v>524</v>
      </c>
      <c r="E30" s="124" t="s">
        <v>526</v>
      </c>
      <c r="F30" s="124" t="s">
        <v>516</v>
      </c>
      <c r="G30" s="124">
        <v>2008</v>
      </c>
      <c r="H30" s="285">
        <v>15</v>
      </c>
    </row>
    <row r="31" spans="1:8" ht="75">
      <c r="A31" s="561">
        <v>22</v>
      </c>
      <c r="B31" s="514"/>
      <c r="C31" s="372" t="s">
        <v>924</v>
      </c>
      <c r="D31" s="124" t="s">
        <v>524</v>
      </c>
      <c r="E31" s="124" t="s">
        <v>526</v>
      </c>
      <c r="F31" s="124" t="s">
        <v>516</v>
      </c>
      <c r="G31" s="124">
        <v>2008</v>
      </c>
      <c r="H31" s="285">
        <v>15</v>
      </c>
    </row>
    <row r="32" spans="1:8" s="174" customFormat="1" ht="75">
      <c r="A32" s="561">
        <v>23</v>
      </c>
      <c r="B32" s="514"/>
      <c r="C32" s="372" t="s">
        <v>925</v>
      </c>
      <c r="D32" s="124" t="s">
        <v>524</v>
      </c>
      <c r="E32" s="124" t="s">
        <v>526</v>
      </c>
      <c r="F32" s="124" t="s">
        <v>516</v>
      </c>
      <c r="G32" s="124">
        <v>2008</v>
      </c>
      <c r="H32" s="285">
        <v>15</v>
      </c>
    </row>
    <row r="33" spans="1:8" s="174" customFormat="1" ht="75">
      <c r="A33" s="561">
        <v>24</v>
      </c>
      <c r="B33" s="514"/>
      <c r="C33" s="372" t="s">
        <v>926</v>
      </c>
      <c r="D33" s="124" t="s">
        <v>524</v>
      </c>
      <c r="E33" s="124" t="s">
        <v>526</v>
      </c>
      <c r="F33" s="124" t="s">
        <v>516</v>
      </c>
      <c r="G33" s="124">
        <v>2007</v>
      </c>
      <c r="H33" s="285">
        <v>15</v>
      </c>
    </row>
    <row r="34" spans="1:8" s="174" customFormat="1" ht="75">
      <c r="A34" s="561">
        <v>25</v>
      </c>
      <c r="B34" s="514"/>
      <c r="C34" s="372" t="s">
        <v>927</v>
      </c>
      <c r="D34" s="124" t="s">
        <v>524</v>
      </c>
      <c r="E34" s="124" t="s">
        <v>526</v>
      </c>
      <c r="F34" s="124" t="s">
        <v>516</v>
      </c>
      <c r="G34" s="124">
        <v>2007</v>
      </c>
      <c r="H34" s="285">
        <v>15</v>
      </c>
    </row>
    <row r="35" spans="1:8" s="174" customFormat="1" ht="75">
      <c r="A35" s="561">
        <v>26</v>
      </c>
      <c r="B35" s="514"/>
      <c r="C35" s="372" t="s">
        <v>928</v>
      </c>
      <c r="D35" s="124" t="s">
        <v>524</v>
      </c>
      <c r="E35" s="124" t="s">
        <v>526</v>
      </c>
      <c r="F35" s="124" t="s">
        <v>516</v>
      </c>
      <c r="G35" s="124">
        <v>2007</v>
      </c>
      <c r="H35" s="285">
        <v>15</v>
      </c>
    </row>
    <row r="36" spans="1:8" s="174" customFormat="1" ht="75">
      <c r="A36" s="561">
        <v>27</v>
      </c>
      <c r="B36" s="514"/>
      <c r="C36" s="372" t="s">
        <v>929</v>
      </c>
      <c r="D36" s="124" t="s">
        <v>524</v>
      </c>
      <c r="E36" s="124" t="s">
        <v>526</v>
      </c>
      <c r="F36" s="124" t="s">
        <v>516</v>
      </c>
      <c r="G36" s="124">
        <v>2007</v>
      </c>
      <c r="H36" s="285">
        <v>15</v>
      </c>
    </row>
    <row r="37" spans="1:8" s="174" customFormat="1" ht="60">
      <c r="A37" s="561">
        <v>28</v>
      </c>
      <c r="B37" s="514"/>
      <c r="C37" s="372" t="s">
        <v>930</v>
      </c>
      <c r="D37" s="124" t="s">
        <v>524</v>
      </c>
      <c r="E37" s="124" t="s">
        <v>526</v>
      </c>
      <c r="F37" s="124" t="s">
        <v>516</v>
      </c>
      <c r="G37" s="124">
        <v>2006</v>
      </c>
      <c r="H37" s="285">
        <v>15</v>
      </c>
    </row>
    <row r="38" spans="1:8" s="174" customFormat="1" ht="75">
      <c r="A38" s="561">
        <v>29</v>
      </c>
      <c r="B38" s="514"/>
      <c r="C38" s="372" t="s">
        <v>931</v>
      </c>
      <c r="D38" s="124" t="s">
        <v>524</v>
      </c>
      <c r="E38" s="124" t="s">
        <v>526</v>
      </c>
      <c r="F38" s="124" t="s">
        <v>516</v>
      </c>
      <c r="G38" s="124">
        <v>2006</v>
      </c>
      <c r="H38" s="285">
        <v>15</v>
      </c>
    </row>
    <row r="39" spans="1:8" s="174" customFormat="1" ht="75">
      <c r="A39" s="561">
        <v>30</v>
      </c>
      <c r="B39" s="514"/>
      <c r="C39" s="372" t="s">
        <v>932</v>
      </c>
      <c r="D39" s="124" t="s">
        <v>524</v>
      </c>
      <c r="E39" s="124" t="s">
        <v>526</v>
      </c>
      <c r="F39" s="124" t="s">
        <v>516</v>
      </c>
      <c r="G39" s="124">
        <v>2006</v>
      </c>
      <c r="H39" s="285">
        <v>15</v>
      </c>
    </row>
    <row r="40" spans="1:8" s="174" customFormat="1" ht="75">
      <c r="A40" s="561">
        <v>31</v>
      </c>
      <c r="B40" s="514"/>
      <c r="C40" s="372" t="s">
        <v>933</v>
      </c>
      <c r="D40" s="124" t="s">
        <v>524</v>
      </c>
      <c r="E40" s="124" t="s">
        <v>526</v>
      </c>
      <c r="F40" s="124" t="s">
        <v>516</v>
      </c>
      <c r="G40" s="124">
        <v>2006</v>
      </c>
      <c r="H40" s="285">
        <v>15</v>
      </c>
    </row>
    <row r="41" spans="1:8" s="174" customFormat="1" ht="165">
      <c r="A41" s="561">
        <v>32</v>
      </c>
      <c r="B41" s="514"/>
      <c r="C41" s="372" t="s">
        <v>934</v>
      </c>
      <c r="D41" s="124" t="s">
        <v>524</v>
      </c>
      <c r="E41" s="124" t="s">
        <v>526</v>
      </c>
      <c r="F41" s="124" t="s">
        <v>516</v>
      </c>
      <c r="G41" s="124" t="s">
        <v>527</v>
      </c>
      <c r="H41" s="285">
        <v>15</v>
      </c>
    </row>
    <row r="42" spans="1:8" s="174" customFormat="1" ht="75">
      <c r="A42" s="561">
        <v>33</v>
      </c>
      <c r="B42" s="514"/>
      <c r="C42" s="372" t="s">
        <v>935</v>
      </c>
      <c r="D42" s="124" t="s">
        <v>524</v>
      </c>
      <c r="E42" s="124" t="s">
        <v>525</v>
      </c>
      <c r="F42" s="124" t="s">
        <v>516</v>
      </c>
      <c r="G42" s="124">
        <v>2017</v>
      </c>
      <c r="H42" s="285">
        <v>10</v>
      </c>
    </row>
    <row r="43" spans="1:8" s="174" customFormat="1" ht="120">
      <c r="A43" s="561">
        <v>34</v>
      </c>
      <c r="B43" s="514"/>
      <c r="C43" s="372" t="s">
        <v>936</v>
      </c>
      <c r="D43" s="124" t="s">
        <v>524</v>
      </c>
      <c r="E43" s="124" t="s">
        <v>525</v>
      </c>
      <c r="F43" s="124" t="s">
        <v>516</v>
      </c>
      <c r="G43" s="124">
        <v>2015</v>
      </c>
      <c r="H43" s="285">
        <v>10</v>
      </c>
    </row>
    <row r="44" spans="1:8" s="174" customFormat="1" ht="60">
      <c r="A44" s="561">
        <v>35</v>
      </c>
      <c r="B44" s="514"/>
      <c r="C44" s="372" t="s">
        <v>937</v>
      </c>
      <c r="D44" s="124" t="s">
        <v>524</v>
      </c>
      <c r="E44" s="124" t="s">
        <v>525</v>
      </c>
      <c r="F44" s="124" t="s">
        <v>516</v>
      </c>
      <c r="G44" s="124">
        <v>2019</v>
      </c>
      <c r="H44" s="285">
        <v>10</v>
      </c>
    </row>
    <row r="45" spans="1:8" s="174" customFormat="1" ht="75">
      <c r="A45" s="561">
        <v>36</v>
      </c>
      <c r="B45" s="514"/>
      <c r="C45" s="372" t="s">
        <v>938</v>
      </c>
      <c r="D45" s="124" t="s">
        <v>524</v>
      </c>
      <c r="E45" s="124" t="s">
        <v>530</v>
      </c>
      <c r="F45" s="124" t="s">
        <v>516</v>
      </c>
      <c r="G45" s="124" t="s">
        <v>528</v>
      </c>
      <c r="H45" s="285">
        <v>10</v>
      </c>
    </row>
    <row r="46" spans="1:8" s="174" customFormat="1" ht="75">
      <c r="A46" s="561">
        <v>37</v>
      </c>
      <c r="B46" s="514"/>
      <c r="C46" s="372" t="s">
        <v>939</v>
      </c>
      <c r="D46" s="124" t="s">
        <v>524</v>
      </c>
      <c r="E46" s="124" t="s">
        <v>530</v>
      </c>
      <c r="F46" s="124" t="s">
        <v>516</v>
      </c>
      <c r="G46" s="124" t="s">
        <v>529</v>
      </c>
      <c r="H46" s="285">
        <v>10</v>
      </c>
    </row>
    <row r="47" spans="1:8" s="174" customFormat="1" ht="60">
      <c r="A47" s="561">
        <v>38</v>
      </c>
      <c r="B47" s="514"/>
      <c r="C47" s="372" t="s">
        <v>940</v>
      </c>
      <c r="D47" s="124" t="s">
        <v>524</v>
      </c>
      <c r="E47" s="124" t="s">
        <v>531</v>
      </c>
      <c r="F47" s="124" t="s">
        <v>516</v>
      </c>
      <c r="G47" s="124">
        <v>2019</v>
      </c>
      <c r="H47" s="285">
        <v>15</v>
      </c>
    </row>
    <row r="48" spans="1:8" s="174" customFormat="1" ht="60">
      <c r="A48" s="561">
        <v>39</v>
      </c>
      <c r="B48" s="514"/>
      <c r="C48" s="372" t="s">
        <v>941</v>
      </c>
      <c r="D48" s="124" t="s">
        <v>524</v>
      </c>
      <c r="E48" s="124" t="s">
        <v>531</v>
      </c>
      <c r="F48" s="124" t="s">
        <v>516</v>
      </c>
      <c r="G48" s="124">
        <v>2019</v>
      </c>
      <c r="H48" s="285">
        <v>15</v>
      </c>
    </row>
    <row r="49" spans="1:8" s="174" customFormat="1" ht="60">
      <c r="A49" s="561">
        <v>40</v>
      </c>
      <c r="B49" s="514"/>
      <c r="C49" s="372" t="s">
        <v>942</v>
      </c>
      <c r="D49" s="124" t="s">
        <v>524</v>
      </c>
      <c r="E49" s="124" t="s">
        <v>531</v>
      </c>
      <c r="F49" s="124" t="s">
        <v>516</v>
      </c>
      <c r="G49" s="124">
        <v>2017</v>
      </c>
      <c r="H49" s="285">
        <v>15</v>
      </c>
    </row>
    <row r="50" spans="1:8" s="174" customFormat="1" ht="75">
      <c r="A50" s="561">
        <v>41</v>
      </c>
      <c r="B50" s="514"/>
      <c r="C50" s="372" t="s">
        <v>943</v>
      </c>
      <c r="D50" s="124" t="s">
        <v>524</v>
      </c>
      <c r="E50" s="124" t="s">
        <v>531</v>
      </c>
      <c r="F50" s="124" t="s">
        <v>516</v>
      </c>
      <c r="G50" s="124">
        <v>2014</v>
      </c>
      <c r="H50" s="285">
        <v>15</v>
      </c>
    </row>
    <row r="51" spans="1:8" s="174" customFormat="1" ht="60">
      <c r="A51" s="561">
        <v>42</v>
      </c>
      <c r="B51" s="514"/>
      <c r="C51" s="372" t="s">
        <v>944</v>
      </c>
      <c r="D51" s="124" t="s">
        <v>524</v>
      </c>
      <c r="E51" s="124" t="s">
        <v>531</v>
      </c>
      <c r="F51" s="124" t="s">
        <v>516</v>
      </c>
      <c r="G51" s="124">
        <v>2014</v>
      </c>
      <c r="H51" s="285">
        <v>15</v>
      </c>
    </row>
    <row r="52" spans="1:8" s="174" customFormat="1" ht="45">
      <c r="A52" s="561">
        <v>43</v>
      </c>
      <c r="B52" s="514"/>
      <c r="C52" s="372" t="s">
        <v>945</v>
      </c>
      <c r="D52" s="124" t="s">
        <v>524</v>
      </c>
      <c r="E52" s="124" t="s">
        <v>531</v>
      </c>
      <c r="F52" s="124" t="s">
        <v>516</v>
      </c>
      <c r="G52" s="124">
        <v>2013</v>
      </c>
      <c r="H52" s="285">
        <v>15</v>
      </c>
    </row>
    <row r="53" spans="1:8" s="174" customFormat="1" ht="60">
      <c r="A53" s="561">
        <v>44</v>
      </c>
      <c r="B53" s="514"/>
      <c r="C53" s="372" t="s">
        <v>946</v>
      </c>
      <c r="D53" s="124" t="s">
        <v>524</v>
      </c>
      <c r="E53" s="124" t="s">
        <v>531</v>
      </c>
      <c r="F53" s="124" t="s">
        <v>516</v>
      </c>
      <c r="G53" s="124">
        <v>2013</v>
      </c>
      <c r="H53" s="285">
        <v>15</v>
      </c>
    </row>
    <row r="54" spans="1:8" s="174" customFormat="1" ht="75">
      <c r="A54" s="561">
        <v>45</v>
      </c>
      <c r="B54" s="514"/>
      <c r="C54" s="372" t="s">
        <v>947</v>
      </c>
      <c r="D54" s="124" t="s">
        <v>524</v>
      </c>
      <c r="E54" s="124" t="s">
        <v>531</v>
      </c>
      <c r="F54" s="124" t="s">
        <v>516</v>
      </c>
      <c r="G54" s="124">
        <v>2013</v>
      </c>
      <c r="H54" s="285">
        <v>15</v>
      </c>
    </row>
    <row r="55" spans="1:8" s="174" customFormat="1" ht="75">
      <c r="A55" s="561">
        <v>46</v>
      </c>
      <c r="B55" s="514"/>
      <c r="C55" s="372" t="s">
        <v>948</v>
      </c>
      <c r="D55" s="124" t="s">
        <v>524</v>
      </c>
      <c r="E55" s="124" t="s">
        <v>531</v>
      </c>
      <c r="F55" s="124" t="s">
        <v>516</v>
      </c>
      <c r="G55" s="124">
        <v>2011</v>
      </c>
      <c r="H55" s="285">
        <v>15</v>
      </c>
    </row>
    <row r="56" spans="1:8" s="174" customFormat="1" ht="75">
      <c r="A56" s="561">
        <v>47</v>
      </c>
      <c r="B56" s="514"/>
      <c r="C56" s="372" t="s">
        <v>949</v>
      </c>
      <c r="D56" s="124" t="s">
        <v>524</v>
      </c>
      <c r="E56" s="124" t="s">
        <v>531</v>
      </c>
      <c r="F56" s="124" t="s">
        <v>516</v>
      </c>
      <c r="G56" s="124">
        <v>2010</v>
      </c>
      <c r="H56" s="285">
        <v>15</v>
      </c>
    </row>
    <row r="57" spans="1:8" s="174" customFormat="1" ht="60">
      <c r="A57" s="561">
        <v>48</v>
      </c>
      <c r="B57" s="514"/>
      <c r="C57" s="372" t="s">
        <v>950</v>
      </c>
      <c r="D57" s="124" t="s">
        <v>524</v>
      </c>
      <c r="E57" s="124" t="s">
        <v>531</v>
      </c>
      <c r="F57" s="124" t="s">
        <v>516</v>
      </c>
      <c r="G57" s="124">
        <v>2008</v>
      </c>
      <c r="H57" s="285">
        <v>15</v>
      </c>
    </row>
    <row r="58" spans="1:8" s="174" customFormat="1" ht="60">
      <c r="A58" s="561">
        <v>49</v>
      </c>
      <c r="B58" s="514"/>
      <c r="C58" s="372" t="s">
        <v>951</v>
      </c>
      <c r="D58" s="124" t="s">
        <v>524</v>
      </c>
      <c r="E58" s="124" t="s">
        <v>531</v>
      </c>
      <c r="F58" s="124" t="s">
        <v>516</v>
      </c>
      <c r="G58" s="124">
        <v>2008</v>
      </c>
      <c r="H58" s="285">
        <v>15</v>
      </c>
    </row>
    <row r="59" spans="1:8" s="174" customFormat="1" ht="60">
      <c r="A59" s="561">
        <v>50</v>
      </c>
      <c r="B59" s="514"/>
      <c r="C59" s="372" t="s">
        <v>952</v>
      </c>
      <c r="D59" s="124" t="s">
        <v>524</v>
      </c>
      <c r="E59" s="124" t="s">
        <v>531</v>
      </c>
      <c r="F59" s="124" t="s">
        <v>516</v>
      </c>
      <c r="G59" s="124">
        <v>2007</v>
      </c>
      <c r="H59" s="285">
        <v>15</v>
      </c>
    </row>
    <row r="60" spans="1:8" s="174" customFormat="1" ht="60">
      <c r="A60" s="561">
        <v>51</v>
      </c>
      <c r="B60" s="514"/>
      <c r="C60" s="372" t="s">
        <v>953</v>
      </c>
      <c r="D60" s="124" t="s">
        <v>524</v>
      </c>
      <c r="E60" s="124" t="s">
        <v>531</v>
      </c>
      <c r="F60" s="124" t="s">
        <v>516</v>
      </c>
      <c r="G60" s="124">
        <v>2006</v>
      </c>
      <c r="H60" s="285">
        <v>15</v>
      </c>
    </row>
    <row r="61" spans="1:8" s="174" customFormat="1" ht="45">
      <c r="A61" s="561">
        <v>52</v>
      </c>
      <c r="B61" s="514"/>
      <c r="C61" s="372" t="s">
        <v>954</v>
      </c>
      <c r="D61" s="124" t="s">
        <v>524</v>
      </c>
      <c r="E61" s="124" t="s">
        <v>531</v>
      </c>
      <c r="F61" s="124" t="s">
        <v>516</v>
      </c>
      <c r="G61" s="124">
        <v>2006</v>
      </c>
      <c r="H61" s="285">
        <f>15/2</f>
        <v>7.5</v>
      </c>
    </row>
    <row r="62" spans="1:8" s="174" customFormat="1" ht="75">
      <c r="A62" s="561">
        <v>53</v>
      </c>
      <c r="B62" s="514"/>
      <c r="C62" s="372" t="s">
        <v>955</v>
      </c>
      <c r="D62" s="124" t="s">
        <v>524</v>
      </c>
      <c r="E62" s="124" t="s">
        <v>531</v>
      </c>
      <c r="F62" s="124" t="s">
        <v>516</v>
      </c>
      <c r="G62" s="124">
        <v>2004</v>
      </c>
      <c r="H62" s="285">
        <f>15/2</f>
        <v>7.5</v>
      </c>
    </row>
    <row r="63" spans="1:8" s="174" customFormat="1" ht="60">
      <c r="A63" s="561">
        <v>54</v>
      </c>
      <c r="B63" s="514"/>
      <c r="C63" s="372" t="s">
        <v>956</v>
      </c>
      <c r="D63" s="124" t="s">
        <v>524</v>
      </c>
      <c r="E63" s="124" t="s">
        <v>531</v>
      </c>
      <c r="F63" s="124" t="s">
        <v>516</v>
      </c>
      <c r="G63" s="124">
        <v>2004</v>
      </c>
      <c r="H63" s="285">
        <f>15/2</f>
        <v>7.5</v>
      </c>
    </row>
    <row r="64" spans="1:8" s="174" customFormat="1" ht="60">
      <c r="A64" s="561">
        <v>55</v>
      </c>
      <c r="B64" s="514"/>
      <c r="C64" s="372" t="s">
        <v>957</v>
      </c>
      <c r="D64" s="124" t="s">
        <v>524</v>
      </c>
      <c r="E64" s="124" t="s">
        <v>531</v>
      </c>
      <c r="F64" s="124" t="s">
        <v>516</v>
      </c>
      <c r="G64" s="124">
        <v>2019</v>
      </c>
      <c r="H64" s="285">
        <v>15</v>
      </c>
    </row>
    <row r="65" spans="1:8" s="174" customFormat="1" ht="75">
      <c r="A65" s="561">
        <v>56</v>
      </c>
      <c r="B65" s="514"/>
      <c r="C65" s="372" t="s">
        <v>958</v>
      </c>
      <c r="D65" s="124" t="s">
        <v>524</v>
      </c>
      <c r="E65" s="124" t="s">
        <v>531</v>
      </c>
      <c r="F65" s="124" t="s">
        <v>516</v>
      </c>
      <c r="G65" s="124">
        <v>2015</v>
      </c>
      <c r="H65" s="285">
        <v>15</v>
      </c>
    </row>
    <row r="66" spans="1:8" s="174" customFormat="1" ht="75">
      <c r="A66" s="561">
        <v>57</v>
      </c>
      <c r="B66" s="514"/>
      <c r="C66" s="372" t="s">
        <v>959</v>
      </c>
      <c r="D66" s="124" t="s">
        <v>524</v>
      </c>
      <c r="E66" s="124" t="s">
        <v>531</v>
      </c>
      <c r="F66" s="124" t="s">
        <v>516</v>
      </c>
      <c r="G66" s="124" t="s">
        <v>532</v>
      </c>
      <c r="H66" s="285">
        <v>15</v>
      </c>
    </row>
    <row r="67" spans="1:8" s="174" customFormat="1" ht="90">
      <c r="A67" s="561">
        <v>58</v>
      </c>
      <c r="B67" s="514"/>
      <c r="C67" s="372" t="s">
        <v>960</v>
      </c>
      <c r="D67" s="124" t="s">
        <v>524</v>
      </c>
      <c r="E67" s="124" t="s">
        <v>531</v>
      </c>
      <c r="F67" s="124" t="s">
        <v>516</v>
      </c>
      <c r="G67" s="124" t="s">
        <v>533</v>
      </c>
      <c r="H67" s="285">
        <v>15</v>
      </c>
    </row>
    <row r="68" spans="1:8" s="174" customFormat="1" ht="60">
      <c r="A68" s="561">
        <v>59</v>
      </c>
      <c r="B68" s="514"/>
      <c r="C68" s="372" t="s">
        <v>961</v>
      </c>
      <c r="D68" s="124" t="s">
        <v>524</v>
      </c>
      <c r="E68" s="124" t="s">
        <v>531</v>
      </c>
      <c r="F68" s="124" t="s">
        <v>516</v>
      </c>
      <c r="G68" s="124">
        <v>2013</v>
      </c>
      <c r="H68" s="285">
        <v>15</v>
      </c>
    </row>
    <row r="69" spans="1:8" s="174" customFormat="1" ht="60">
      <c r="A69" s="561">
        <v>60</v>
      </c>
      <c r="B69" s="514"/>
      <c r="C69" s="372" t="s">
        <v>962</v>
      </c>
      <c r="D69" s="124" t="s">
        <v>524</v>
      </c>
      <c r="E69" s="124" t="s">
        <v>525</v>
      </c>
      <c r="F69" s="124" t="s">
        <v>516</v>
      </c>
      <c r="G69" s="124">
        <v>2007</v>
      </c>
      <c r="H69" s="285">
        <f>10/2</f>
        <v>5</v>
      </c>
    </row>
    <row r="70" spans="1:8" s="174" customFormat="1" ht="45.75" thickBot="1">
      <c r="A70" s="562">
        <v>61</v>
      </c>
      <c r="B70" s="515"/>
      <c r="C70" s="516" t="s">
        <v>963</v>
      </c>
      <c r="D70" s="131" t="s">
        <v>524</v>
      </c>
      <c r="E70" s="131" t="s">
        <v>526</v>
      </c>
      <c r="F70" s="131" t="s">
        <v>516</v>
      </c>
      <c r="G70" s="131" t="s">
        <v>534</v>
      </c>
      <c r="H70" s="517">
        <f>15/2</f>
        <v>7.5</v>
      </c>
    </row>
    <row r="71" spans="1:8" ht="15.75" thickBot="1">
      <c r="A71" s="406"/>
      <c r="B71" s="219"/>
      <c r="C71" s="373"/>
      <c r="D71" s="197"/>
      <c r="E71" s="197"/>
      <c r="F71" s="197"/>
      <c r="G71" s="338" t="str">
        <f>"Total "&amp;LEFT(A7,3)</f>
        <v>Total I13</v>
      </c>
      <c r="H71" s="342">
        <f>SUM(H10:H70)</f>
        <v>820</v>
      </c>
    </row>
    <row r="73" spans="1:8" ht="53.25" customHeight="1">
      <c r="A73" s="60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73" s="603"/>
      <c r="C73" s="603"/>
      <c r="D73" s="603"/>
      <c r="E73" s="603"/>
      <c r="F73" s="603"/>
      <c r="G73" s="603"/>
      <c r="H73" s="603"/>
    </row>
  </sheetData>
  <mergeCells count="3">
    <mergeCell ref="A7:H7"/>
    <mergeCell ref="A6:H6"/>
    <mergeCell ref="A73:H7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sheetPr>
    <tabColor theme="6"/>
  </sheetPr>
  <dimension ref="A1:K41"/>
  <sheetViews>
    <sheetView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74" customWidth="1"/>
    <col min="7" max="7" width="10" customWidth="1"/>
    <col min="8" max="8" width="9.7109375" customWidth="1"/>
    <col min="10" max="10" width="10.42578125" customWidth="1"/>
  </cols>
  <sheetData>
    <row r="1" spans="1:11" ht="15.75">
      <c r="A1" s="233" t="str">
        <f>'Date initiale'!C3</f>
        <v>Universitatea de Arhitectură și Urbanism "Ion Mincu" București</v>
      </c>
      <c r="B1" s="233"/>
      <c r="C1" s="233"/>
      <c r="D1" s="17"/>
      <c r="E1" s="17"/>
      <c r="F1" s="17"/>
    </row>
    <row r="2" spans="1:11" ht="15.75">
      <c r="A2" s="233" t="str">
        <f>'Date initiale'!B4&amp;" "&amp;'Date initiale'!C4</f>
        <v>Facultatea ARHITECTURA</v>
      </c>
      <c r="B2" s="233"/>
      <c r="C2" s="233"/>
      <c r="D2" s="17"/>
      <c r="E2" s="17"/>
      <c r="F2" s="17"/>
    </row>
    <row r="3" spans="1:11" ht="15.75">
      <c r="A3" s="233" t="str">
        <f>'Date initiale'!B5&amp;" "&amp;'Date initiale'!C5</f>
        <v>Departamentul Sinteza Proiectării de Arhitectură</v>
      </c>
      <c r="B3" s="233"/>
      <c r="C3" s="233"/>
      <c r="D3" s="17"/>
      <c r="E3" s="17"/>
      <c r="F3" s="17"/>
    </row>
    <row r="4" spans="1:11" ht="15.75">
      <c r="A4" s="234" t="str">
        <f>'Date initiale'!C6&amp;", "&amp;'Date initiale'!C7</f>
        <v>[Zamfir, Mihaela Magdalena], C25</v>
      </c>
      <c r="B4" s="234"/>
      <c r="C4" s="234"/>
      <c r="D4" s="17"/>
      <c r="E4" s="17"/>
      <c r="F4" s="17"/>
    </row>
    <row r="5" spans="1:11" s="174" customFormat="1" ht="15.75">
      <c r="A5" s="234"/>
      <c r="B5" s="234"/>
      <c r="C5" s="234"/>
      <c r="D5" s="17"/>
      <c r="E5" s="17"/>
      <c r="F5" s="17"/>
    </row>
    <row r="6" spans="1:11" ht="15.75">
      <c r="A6" s="601" t="s">
        <v>110</v>
      </c>
      <c r="B6" s="601"/>
      <c r="C6" s="601"/>
      <c r="D6" s="601"/>
      <c r="E6" s="601"/>
      <c r="F6" s="601"/>
      <c r="G6" s="601"/>
      <c r="H6" s="601"/>
    </row>
    <row r="7" spans="1:11" ht="54" customHeight="1">
      <c r="A7" s="604"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604"/>
      <c r="C7" s="604"/>
      <c r="D7" s="604"/>
      <c r="E7" s="604"/>
      <c r="F7" s="604"/>
      <c r="G7" s="604"/>
      <c r="H7" s="604"/>
    </row>
    <row r="8" spans="1:11" s="174" customFormat="1" ht="16.5" thickBot="1">
      <c r="A8" s="55"/>
      <c r="B8" s="55"/>
      <c r="C8" s="55"/>
      <c r="D8" s="55"/>
      <c r="E8" s="55"/>
      <c r="F8" s="63"/>
      <c r="G8" s="63"/>
      <c r="H8" s="63"/>
    </row>
    <row r="9" spans="1:11" ht="60.75" thickBot="1">
      <c r="A9" s="180" t="s">
        <v>55</v>
      </c>
      <c r="B9" s="199" t="s">
        <v>72</v>
      </c>
      <c r="C9" s="210" t="s">
        <v>70</v>
      </c>
      <c r="D9" s="210" t="s">
        <v>71</v>
      </c>
      <c r="E9" s="199" t="s">
        <v>140</v>
      </c>
      <c r="F9" s="199" t="s">
        <v>138</v>
      </c>
      <c r="G9" s="210" t="s">
        <v>87</v>
      </c>
      <c r="H9" s="211" t="s">
        <v>147</v>
      </c>
      <c r="J9" s="239" t="s">
        <v>108</v>
      </c>
    </row>
    <row r="10" spans="1:11">
      <c r="A10" s="223">
        <v>1</v>
      </c>
      <c r="B10" s="224"/>
      <c r="C10" s="224"/>
      <c r="D10" s="224"/>
      <c r="E10" s="224"/>
      <c r="F10" s="224"/>
      <c r="G10" s="224"/>
      <c r="H10" s="225"/>
      <c r="J10" s="240" t="s">
        <v>165</v>
      </c>
      <c r="K10" s="325" t="s">
        <v>256</v>
      </c>
    </row>
    <row r="11" spans="1:11">
      <c r="A11" s="208">
        <f>A10+1</f>
        <v>2</v>
      </c>
      <c r="B11" s="221"/>
      <c r="C11" s="202"/>
      <c r="D11" s="202"/>
      <c r="E11" s="222"/>
      <c r="F11" s="222"/>
      <c r="G11" s="202"/>
      <c r="H11" s="193"/>
      <c r="J11" s="53"/>
    </row>
    <row r="12" spans="1:11">
      <c r="A12" s="208">
        <f t="shared" ref="A12:A19" si="0">A11+1</f>
        <v>3</v>
      </c>
      <c r="B12" s="192"/>
      <c r="C12" s="124"/>
      <c r="D12" s="124"/>
      <c r="E12" s="124"/>
      <c r="F12" s="124"/>
      <c r="G12" s="124"/>
      <c r="H12" s="193"/>
    </row>
    <row r="13" spans="1:11">
      <c r="A13" s="208">
        <f t="shared" si="0"/>
        <v>4</v>
      </c>
      <c r="B13" s="124"/>
      <c r="C13" s="124"/>
      <c r="D13" s="124"/>
      <c r="E13" s="124"/>
      <c r="F13" s="124"/>
      <c r="G13" s="124"/>
      <c r="H13" s="193"/>
    </row>
    <row r="14" spans="1:11" s="174" customFormat="1">
      <c r="A14" s="208">
        <f t="shared" si="0"/>
        <v>5</v>
      </c>
      <c r="B14" s="192"/>
      <c r="C14" s="124"/>
      <c r="D14" s="124"/>
      <c r="E14" s="124"/>
      <c r="F14" s="124"/>
      <c r="G14" s="124"/>
      <c r="H14" s="193"/>
    </row>
    <row r="15" spans="1:11" s="174" customFormat="1">
      <c r="A15" s="208">
        <f t="shared" si="0"/>
        <v>6</v>
      </c>
      <c r="B15" s="124"/>
      <c r="C15" s="124"/>
      <c r="D15" s="124"/>
      <c r="E15" s="124"/>
      <c r="F15" s="124"/>
      <c r="G15" s="124"/>
      <c r="H15" s="193"/>
    </row>
    <row r="16" spans="1:11" s="174" customFormat="1">
      <c r="A16" s="208">
        <f t="shared" si="0"/>
        <v>7</v>
      </c>
      <c r="B16" s="192"/>
      <c r="C16" s="124"/>
      <c r="D16" s="124"/>
      <c r="E16" s="124"/>
      <c r="F16" s="124"/>
      <c r="G16" s="124"/>
      <c r="H16" s="193"/>
    </row>
    <row r="17" spans="1:8" s="174" customFormat="1">
      <c r="A17" s="208">
        <f t="shared" si="0"/>
        <v>8</v>
      </c>
      <c r="B17" s="124"/>
      <c r="C17" s="124"/>
      <c r="D17" s="124"/>
      <c r="E17" s="124"/>
      <c r="F17" s="124"/>
      <c r="G17" s="124"/>
      <c r="H17" s="193"/>
    </row>
    <row r="18" spans="1:8" s="174" customFormat="1">
      <c r="A18" s="208">
        <f t="shared" si="0"/>
        <v>9</v>
      </c>
      <c r="B18" s="192"/>
      <c r="C18" s="124"/>
      <c r="D18" s="124"/>
      <c r="E18" s="124"/>
      <c r="F18" s="124"/>
      <c r="G18" s="124"/>
      <c r="H18" s="193"/>
    </row>
    <row r="19" spans="1:8" s="174" customFormat="1" ht="15.75" thickBot="1">
      <c r="A19" s="226">
        <f t="shared" si="0"/>
        <v>10</v>
      </c>
      <c r="B19" s="131"/>
      <c r="C19" s="131"/>
      <c r="D19" s="131"/>
      <c r="E19" s="131"/>
      <c r="F19" s="131"/>
      <c r="G19" s="131"/>
      <c r="H19" s="195"/>
    </row>
    <row r="20" spans="1:8" s="174" customFormat="1" ht="15.75" thickBot="1">
      <c r="A20" s="306"/>
      <c r="B20" s="219"/>
      <c r="C20" s="197"/>
      <c r="D20" s="197"/>
      <c r="E20" s="197"/>
      <c r="F20" s="197"/>
      <c r="G20" s="150" t="str">
        <f>"Total "&amp;LEFT(A7,4)</f>
        <v>Total I14a</v>
      </c>
      <c r="H20" s="151">
        <f>SUM(H10:H19)</f>
        <v>0</v>
      </c>
    </row>
    <row r="21" spans="1:8" s="174" customFormat="1"/>
    <row r="22" spans="1:8" s="174" customFormat="1" ht="53.25" customHeight="1">
      <c r="A22" s="60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603"/>
      <c r="C22" s="603"/>
      <c r="D22" s="603"/>
      <c r="E22" s="603"/>
      <c r="F22" s="603"/>
      <c r="G22" s="603"/>
      <c r="H22" s="603"/>
    </row>
    <row r="40" spans="1:9" ht="15.75" thickBot="1"/>
    <row r="41" spans="1:9" s="174" customFormat="1" ht="54" customHeight="1" thickBot="1">
      <c r="A41" s="198" t="s">
        <v>69</v>
      </c>
      <c r="B41" s="199" t="s">
        <v>72</v>
      </c>
      <c r="C41" s="210" t="s">
        <v>70</v>
      </c>
      <c r="D41" s="210" t="s">
        <v>71</v>
      </c>
      <c r="E41" s="199" t="s">
        <v>139</v>
      </c>
      <c r="F41" s="199" t="s">
        <v>139</v>
      </c>
      <c r="G41" s="199" t="s">
        <v>138</v>
      </c>
      <c r="H41" s="210" t="s">
        <v>87</v>
      </c>
      <c r="I41" s="211"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sheetPr>
    <tabColor theme="6"/>
  </sheetPr>
  <dimension ref="A1:K22"/>
  <sheetViews>
    <sheetView workbookViewId="0">
      <selection activeCell="M17" sqref="M1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74" customWidth="1"/>
    <col min="7" max="7" width="10" customWidth="1"/>
    <col min="8" max="8" width="9.7109375" customWidth="1"/>
  </cols>
  <sheetData>
    <row r="1" spans="1:11" ht="15.75">
      <c r="A1" s="236" t="str">
        <f>'Date initiale'!C3</f>
        <v>Universitatea de Arhitectură și Urbanism "Ion Mincu" București</v>
      </c>
      <c r="B1" s="236"/>
      <c r="C1" s="236"/>
      <c r="D1" s="44"/>
      <c r="E1" s="44"/>
      <c r="F1" s="44"/>
      <c r="G1" s="44"/>
      <c r="H1" s="44"/>
    </row>
    <row r="2" spans="1:11" ht="15.75">
      <c r="A2" s="236" t="str">
        <f>'Date initiale'!B4&amp;" "&amp;'Date initiale'!C4</f>
        <v>Facultatea ARHITECTURA</v>
      </c>
      <c r="B2" s="236"/>
      <c r="C2" s="236"/>
      <c r="D2" s="44"/>
      <c r="E2" s="44"/>
      <c r="F2" s="44"/>
      <c r="G2" s="44"/>
      <c r="H2" s="44"/>
    </row>
    <row r="3" spans="1:11" ht="15.75">
      <c r="A3" s="236" t="str">
        <f>'Date initiale'!B5&amp;" "&amp;'Date initiale'!C5</f>
        <v>Departamentul Sinteza Proiectării de Arhitectură</v>
      </c>
      <c r="B3" s="236"/>
      <c r="C3" s="236"/>
      <c r="D3" s="44"/>
      <c r="E3" s="44"/>
      <c r="F3" s="44"/>
      <c r="G3" s="44"/>
      <c r="H3" s="44"/>
    </row>
    <row r="4" spans="1:11" ht="15.75">
      <c r="A4" s="237" t="str">
        <f>'Date initiale'!C6&amp;", "&amp;'Date initiale'!C7</f>
        <v>[Zamfir, Mihaela Magdalena], C25</v>
      </c>
      <c r="B4" s="237"/>
      <c r="C4" s="237"/>
      <c r="D4" s="44"/>
      <c r="E4" s="44"/>
      <c r="F4" s="44"/>
      <c r="G4" s="44"/>
      <c r="H4" s="44"/>
    </row>
    <row r="5" spans="1:11" s="174" customFormat="1" ht="15.75">
      <c r="A5" s="237"/>
      <c r="B5" s="237"/>
      <c r="C5" s="237"/>
      <c r="D5" s="44"/>
      <c r="E5" s="44"/>
      <c r="F5" s="44"/>
      <c r="G5" s="44"/>
      <c r="H5" s="44"/>
    </row>
    <row r="6" spans="1:11" ht="15.75">
      <c r="A6" s="610" t="s">
        <v>110</v>
      </c>
      <c r="B6" s="610"/>
      <c r="C6" s="610"/>
      <c r="D6" s="610"/>
      <c r="E6" s="610"/>
      <c r="F6" s="610"/>
      <c r="G6" s="610"/>
      <c r="H6" s="610"/>
    </row>
    <row r="7" spans="1:11" ht="36.75" customHeight="1">
      <c r="A7" s="604" t="str">
        <f>'Descriere indicatori'!B19&amp;"b. "&amp;'Descriere indicatori'!C20</f>
        <v xml:space="preserve">I14b. Proiect urbanistic şi peisagistic la nivelul Planurilor Generale / Zonale ale Localităţilor (inclusiv studii de fundamentare, de inserţie, de oportunitate) avizate** </v>
      </c>
      <c r="B7" s="604"/>
      <c r="C7" s="604"/>
      <c r="D7" s="604"/>
      <c r="E7" s="604"/>
      <c r="F7" s="604"/>
      <c r="G7" s="604"/>
      <c r="H7" s="604"/>
    </row>
    <row r="8" spans="1:11" ht="19.5" customHeight="1" thickBot="1">
      <c r="A8" s="56"/>
      <c r="B8" s="56"/>
      <c r="C8" s="56"/>
      <c r="D8" s="56"/>
      <c r="E8" s="56"/>
      <c r="F8" s="56"/>
      <c r="G8" s="56"/>
      <c r="H8" s="56"/>
    </row>
    <row r="9" spans="1:11" ht="60.75" thickBot="1">
      <c r="A9" s="146" t="s">
        <v>55</v>
      </c>
      <c r="B9" s="199" t="s">
        <v>72</v>
      </c>
      <c r="C9" s="210" t="s">
        <v>70</v>
      </c>
      <c r="D9" s="210" t="s">
        <v>71</v>
      </c>
      <c r="E9" s="199" t="s">
        <v>140</v>
      </c>
      <c r="F9" s="199" t="s">
        <v>138</v>
      </c>
      <c r="G9" s="210" t="s">
        <v>87</v>
      </c>
      <c r="H9" s="211" t="s">
        <v>147</v>
      </c>
      <c r="J9" s="239" t="s">
        <v>108</v>
      </c>
    </row>
    <row r="10" spans="1:11">
      <c r="A10" s="227">
        <v>1</v>
      </c>
      <c r="B10" s="228"/>
      <c r="C10" s="229"/>
      <c r="D10" s="190"/>
      <c r="E10" s="120"/>
      <c r="F10" s="120"/>
      <c r="G10" s="190"/>
      <c r="H10" s="293"/>
      <c r="J10" s="240" t="s">
        <v>166</v>
      </c>
      <c r="K10" s="325" t="s">
        <v>256</v>
      </c>
    </row>
    <row r="11" spans="1:11" s="174" customFormat="1">
      <c r="A11" s="191">
        <f>A10+1</f>
        <v>2</v>
      </c>
      <c r="B11" s="192"/>
      <c r="C11" s="218"/>
      <c r="D11" s="124"/>
      <c r="E11" s="124"/>
      <c r="F11" s="124"/>
      <c r="G11" s="196"/>
      <c r="H11" s="283"/>
    </row>
    <row r="12" spans="1:11" s="174" customFormat="1">
      <c r="A12" s="191">
        <f t="shared" ref="A12:A19" si="0">A11+1</f>
        <v>3</v>
      </c>
      <c r="B12" s="192"/>
      <c r="C12" s="230"/>
      <c r="D12" s="124"/>
      <c r="E12" s="231"/>
      <c r="F12" s="231"/>
      <c r="G12" s="231"/>
      <c r="H12" s="283"/>
    </row>
    <row r="13" spans="1:11" s="174" customFormat="1">
      <c r="A13" s="191">
        <f t="shared" si="0"/>
        <v>4</v>
      </c>
      <c r="B13" s="192"/>
      <c r="C13" s="218"/>
      <c r="D13" s="124"/>
      <c r="E13" s="124"/>
      <c r="F13" s="124"/>
      <c r="G13" s="196"/>
      <c r="H13" s="283"/>
    </row>
    <row r="14" spans="1:11" s="174" customFormat="1">
      <c r="A14" s="191">
        <f t="shared" si="0"/>
        <v>5</v>
      </c>
      <c r="B14" s="192"/>
      <c r="C14" s="230"/>
      <c r="D14" s="124"/>
      <c r="E14" s="231"/>
      <c r="F14" s="231"/>
      <c r="G14" s="231"/>
      <c r="H14" s="283"/>
    </row>
    <row r="15" spans="1:11" s="174" customFormat="1">
      <c r="A15" s="191">
        <f t="shared" si="0"/>
        <v>6</v>
      </c>
      <c r="B15" s="192"/>
      <c r="C15" s="230"/>
      <c r="D15" s="124"/>
      <c r="E15" s="231"/>
      <c r="F15" s="231"/>
      <c r="G15" s="231"/>
      <c r="H15" s="283"/>
    </row>
    <row r="16" spans="1:11">
      <c r="A16" s="191">
        <f t="shared" si="0"/>
        <v>7</v>
      </c>
      <c r="B16" s="192"/>
      <c r="C16" s="218"/>
      <c r="D16" s="124"/>
      <c r="E16" s="124"/>
      <c r="F16" s="124"/>
      <c r="G16" s="196"/>
      <c r="H16" s="283"/>
    </row>
    <row r="17" spans="1:8">
      <c r="A17" s="191">
        <f t="shared" si="0"/>
        <v>8</v>
      </c>
      <c r="B17" s="192"/>
      <c r="C17" s="230"/>
      <c r="D17" s="124"/>
      <c r="E17" s="231"/>
      <c r="F17" s="231"/>
      <c r="G17" s="231"/>
      <c r="H17" s="283"/>
    </row>
    <row r="18" spans="1:8">
      <c r="A18" s="191">
        <f t="shared" si="0"/>
        <v>9</v>
      </c>
      <c r="B18" s="192"/>
      <c r="C18" s="230"/>
      <c r="D18" s="124"/>
      <c r="E18" s="231"/>
      <c r="F18" s="231"/>
      <c r="G18" s="231"/>
      <c r="H18" s="283"/>
    </row>
    <row r="19" spans="1:8" ht="15.75" thickBot="1">
      <c r="A19" s="194">
        <f t="shared" si="0"/>
        <v>10</v>
      </c>
      <c r="B19" s="131"/>
      <c r="C19" s="232"/>
      <c r="D19" s="131"/>
      <c r="E19" s="131"/>
      <c r="F19" s="131"/>
      <c r="G19" s="131"/>
      <c r="H19" s="291"/>
    </row>
    <row r="20" spans="1:8" ht="16.5" thickBot="1">
      <c r="A20" s="307"/>
      <c r="G20" s="150" t="str">
        <f>"Total "&amp;LEFT(A7,4)</f>
        <v>Total I14b</v>
      </c>
      <c r="H20" s="251">
        <f>SUM(H10:H19)</f>
        <v>0</v>
      </c>
    </row>
    <row r="22" spans="1:8" ht="53.25" customHeight="1">
      <c r="A22" s="60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603"/>
      <c r="C22" s="603"/>
      <c r="D22" s="603"/>
      <c r="E22" s="603"/>
      <c r="F22" s="603"/>
      <c r="G22" s="603"/>
      <c r="H22" s="60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sheetPr>
    <tabColor theme="6"/>
  </sheetPr>
  <dimension ref="A1:K38"/>
  <sheetViews>
    <sheetView topLeftCell="A11" workbookViewId="0">
      <selection activeCell="L12" sqref="L12"/>
    </sheetView>
  </sheetViews>
  <sheetFormatPr defaultColWidth="9.140625" defaultRowHeight="15"/>
  <cols>
    <col min="1" max="1" width="5.140625" style="174" customWidth="1"/>
    <col min="2" max="2" width="10.5703125" style="174" customWidth="1"/>
    <col min="3" max="3" width="43.140625" style="174" customWidth="1"/>
    <col min="4" max="4" width="24" style="174" customWidth="1"/>
    <col min="5" max="5" width="14.28515625" style="174" customWidth="1"/>
    <col min="6" max="6" width="11.85546875" style="174" customWidth="1"/>
    <col min="7" max="7" width="10" style="174" customWidth="1"/>
    <col min="8" max="8" width="9.7109375" style="174" customWidth="1"/>
    <col min="9" max="9" width="9.140625" style="174"/>
    <col min="10" max="10" width="10.28515625" style="174" customWidth="1"/>
    <col min="11" max="16384" width="9.140625" style="174"/>
  </cols>
  <sheetData>
    <row r="1" spans="1:11" ht="15.75">
      <c r="A1" s="233" t="str">
        <f>'Date initiale'!C3</f>
        <v>Universitatea de Arhitectură și Urbanism "Ion Mincu" București</v>
      </c>
      <c r="B1" s="233"/>
      <c r="C1" s="233"/>
      <c r="D1" s="17"/>
      <c r="E1" s="17"/>
      <c r="F1" s="17"/>
    </row>
    <row r="2" spans="1:11" ht="15.75">
      <c r="A2" s="233" t="str">
        <f>'Date initiale'!B4&amp;" "&amp;'Date initiale'!C4</f>
        <v>Facultatea ARHITECTURA</v>
      </c>
      <c r="B2" s="233"/>
      <c r="C2" s="233"/>
      <c r="D2" s="17"/>
      <c r="E2" s="17"/>
      <c r="F2" s="17"/>
    </row>
    <row r="3" spans="1:11" ht="15.75">
      <c r="A3" s="233" t="str">
        <f>'Date initiale'!B5&amp;" "&amp;'Date initiale'!C5</f>
        <v>Departamentul Sinteza Proiectării de Arhitectură</v>
      </c>
      <c r="B3" s="233"/>
      <c r="C3" s="233"/>
      <c r="D3" s="17"/>
      <c r="E3" s="17"/>
      <c r="F3" s="17"/>
    </row>
    <row r="4" spans="1:11" ht="15.75">
      <c r="A4" s="234" t="str">
        <f>'Date initiale'!C6&amp;", "&amp;'Date initiale'!C7</f>
        <v>[Zamfir, Mihaela Magdalena], C25</v>
      </c>
      <c r="B4" s="234"/>
      <c r="C4" s="234"/>
      <c r="D4" s="17"/>
      <c r="E4" s="17"/>
      <c r="F4" s="17"/>
    </row>
    <row r="5" spans="1:11" ht="15.75">
      <c r="A5" s="234"/>
      <c r="B5" s="234"/>
      <c r="C5" s="234"/>
      <c r="D5" s="17"/>
      <c r="E5" s="17"/>
      <c r="F5" s="17"/>
    </row>
    <row r="6" spans="1:11" ht="15.75">
      <c r="A6" s="601" t="s">
        <v>110</v>
      </c>
      <c r="B6" s="601"/>
      <c r="C6" s="601"/>
      <c r="D6" s="601"/>
      <c r="E6" s="601"/>
      <c r="F6" s="601"/>
      <c r="G6" s="601"/>
      <c r="H6" s="601"/>
    </row>
    <row r="7" spans="1:11" ht="52.5" customHeight="1">
      <c r="A7" s="604"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604"/>
      <c r="C7" s="604"/>
      <c r="D7" s="604"/>
      <c r="E7" s="604"/>
      <c r="F7" s="604"/>
      <c r="G7" s="604"/>
      <c r="H7" s="604"/>
    </row>
    <row r="8" spans="1:11" ht="16.5" thickBot="1">
      <c r="A8" s="55"/>
      <c r="B8" s="55"/>
      <c r="C8" s="55"/>
      <c r="D8" s="55"/>
      <c r="E8" s="55"/>
      <c r="F8" s="63"/>
      <c r="G8" s="63"/>
      <c r="H8" s="63"/>
    </row>
    <row r="9" spans="1:11" ht="60.75" thickBot="1">
      <c r="A9" s="433" t="s">
        <v>55</v>
      </c>
      <c r="B9" s="521" t="s">
        <v>72</v>
      </c>
      <c r="C9" s="210" t="s">
        <v>141</v>
      </c>
      <c r="D9" s="210" t="s">
        <v>71</v>
      </c>
      <c r="E9" s="199" t="s">
        <v>140</v>
      </c>
      <c r="F9" s="199" t="s">
        <v>138</v>
      </c>
      <c r="G9" s="210" t="s">
        <v>87</v>
      </c>
      <c r="H9" s="211" t="s">
        <v>147</v>
      </c>
      <c r="J9" s="239" t="s">
        <v>108</v>
      </c>
    </row>
    <row r="10" spans="1:11" ht="255">
      <c r="A10" s="525">
        <v>1</v>
      </c>
      <c r="B10" s="522" t="s">
        <v>540</v>
      </c>
      <c r="C10" s="220" t="s">
        <v>811</v>
      </c>
      <c r="D10" s="519" t="s">
        <v>537</v>
      </c>
      <c r="E10" s="408" t="s">
        <v>521</v>
      </c>
      <c r="F10" s="220" t="s">
        <v>519</v>
      </c>
      <c r="G10" s="220" t="s">
        <v>517</v>
      </c>
      <c r="H10" s="288">
        <v>20</v>
      </c>
      <c r="J10" s="240" t="s">
        <v>167</v>
      </c>
      <c r="K10" s="325" t="s">
        <v>256</v>
      </c>
    </row>
    <row r="11" spans="1:11" ht="180">
      <c r="A11" s="526">
        <f>A10+1</f>
        <v>2</v>
      </c>
      <c r="B11" s="523" t="s">
        <v>536</v>
      </c>
      <c r="C11" s="124" t="s">
        <v>815</v>
      </c>
      <c r="D11" s="344" t="s">
        <v>535</v>
      </c>
      <c r="E11" s="128" t="s">
        <v>521</v>
      </c>
      <c r="F11" s="124" t="s">
        <v>520</v>
      </c>
      <c r="G11" s="124" t="s">
        <v>518</v>
      </c>
      <c r="H11" s="283">
        <v>20</v>
      </c>
    </row>
    <row r="12" spans="1:11" ht="150">
      <c r="A12" s="526">
        <f t="shared" ref="A12" si="0">A11+1</f>
        <v>3</v>
      </c>
      <c r="B12" s="512">
        <v>724099</v>
      </c>
      <c r="C12" s="124" t="s">
        <v>812</v>
      </c>
      <c r="D12" s="124" t="s">
        <v>538</v>
      </c>
      <c r="E12" s="124" t="s">
        <v>522</v>
      </c>
      <c r="F12" s="124" t="s">
        <v>539</v>
      </c>
      <c r="G12" s="124">
        <v>2019</v>
      </c>
      <c r="H12" s="283">
        <v>20</v>
      </c>
    </row>
    <row r="13" spans="1:11" ht="165.75" thickBot="1">
      <c r="A13" s="526">
        <v>4</v>
      </c>
      <c r="B13" s="512"/>
      <c r="C13" s="119" t="s">
        <v>813</v>
      </c>
      <c r="D13" s="119" t="s">
        <v>719</v>
      </c>
      <c r="E13" s="124" t="s">
        <v>522</v>
      </c>
      <c r="F13" s="119" t="s">
        <v>720</v>
      </c>
      <c r="G13" s="119">
        <v>2016</v>
      </c>
      <c r="H13" s="293">
        <v>15</v>
      </c>
    </row>
    <row r="14" spans="1:11" ht="60.75" thickBot="1">
      <c r="A14" s="527">
        <v>5</v>
      </c>
      <c r="B14" s="524"/>
      <c r="C14" s="407" t="s">
        <v>814</v>
      </c>
      <c r="D14" s="518" t="s">
        <v>515</v>
      </c>
      <c r="E14" s="210" t="s">
        <v>522</v>
      </c>
      <c r="F14" s="210" t="s">
        <v>516</v>
      </c>
      <c r="G14" s="210">
        <v>2014</v>
      </c>
      <c r="H14" s="520">
        <v>15</v>
      </c>
    </row>
    <row r="15" spans="1:11" ht="15.75" thickBot="1">
      <c r="A15" s="406"/>
      <c r="B15" s="219"/>
      <c r="C15" s="197"/>
      <c r="D15" s="197"/>
      <c r="E15" s="197"/>
      <c r="F15" s="197"/>
      <c r="G15" s="338" t="str">
        <f>"Total "&amp;LEFT(A7,4)</f>
        <v>Total I14c</v>
      </c>
      <c r="H15" s="342">
        <f>SUM(H10:H14)</f>
        <v>90</v>
      </c>
    </row>
    <row r="17" spans="1:8" ht="53.25" customHeight="1">
      <c r="A17" s="60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7" s="603"/>
      <c r="C17" s="603"/>
      <c r="D17" s="603"/>
      <c r="E17" s="603"/>
      <c r="F17" s="603"/>
      <c r="G17" s="603"/>
      <c r="H17" s="603"/>
    </row>
    <row r="35" spans="1:9">
      <c r="A35" s="22"/>
      <c r="B35" s="22"/>
      <c r="C35" s="22"/>
      <c r="D35" s="22"/>
      <c r="E35" s="22"/>
      <c r="F35" s="22"/>
      <c r="G35" s="22"/>
      <c r="H35" s="22"/>
      <c r="I35" s="22"/>
    </row>
    <row r="36" spans="1:9" ht="54" customHeight="1">
      <c r="A36" s="196"/>
      <c r="B36" s="196"/>
      <c r="C36" s="347"/>
      <c r="D36" s="347"/>
      <c r="E36" s="196"/>
      <c r="F36" s="196"/>
      <c r="G36" s="196"/>
      <c r="H36" s="347"/>
      <c r="I36" s="348"/>
    </row>
    <row r="37" spans="1:9">
      <c r="A37" s="22"/>
      <c r="B37" s="22"/>
      <c r="C37" s="22"/>
      <c r="D37" s="22"/>
      <c r="E37" s="22"/>
      <c r="F37" s="22"/>
      <c r="G37" s="22"/>
      <c r="H37" s="22"/>
      <c r="I37" s="22"/>
    </row>
    <row r="38" spans="1:9">
      <c r="A38" s="22"/>
      <c r="B38" s="22"/>
      <c r="C38" s="22"/>
      <c r="D38" s="22"/>
      <c r="E38" s="22"/>
      <c r="F38" s="22"/>
      <c r="G38" s="22"/>
      <c r="H38" s="22"/>
      <c r="I38" s="22"/>
    </row>
  </sheetData>
  <mergeCells count="3">
    <mergeCell ref="A6:H6"/>
    <mergeCell ref="A7:H7"/>
    <mergeCell ref="A17:H17"/>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sheetPr>
    <tabColor theme="6"/>
  </sheetPr>
  <dimension ref="A1:K34"/>
  <sheetViews>
    <sheetView workbookViewId="0">
      <selection activeCell="N11" sqref="N11"/>
    </sheetView>
  </sheetViews>
  <sheetFormatPr defaultColWidth="9.140625" defaultRowHeight="15"/>
  <cols>
    <col min="1" max="1" width="5.140625" style="174" customWidth="1"/>
    <col min="2" max="2" width="10.5703125" style="174" customWidth="1"/>
    <col min="3" max="3" width="43.140625" style="174" customWidth="1"/>
    <col min="4" max="4" width="24" style="174" customWidth="1"/>
    <col min="5" max="5" width="14.28515625" style="174" customWidth="1"/>
    <col min="6" max="6" width="11.85546875" style="174" customWidth="1"/>
    <col min="7" max="7" width="10" style="174" customWidth="1"/>
    <col min="8" max="8" width="9.7109375" style="174" customWidth="1"/>
    <col min="9" max="9" width="9.140625" style="174"/>
    <col min="10" max="10" width="10.28515625" style="174" customWidth="1"/>
    <col min="11" max="16384" width="9.140625" style="174"/>
  </cols>
  <sheetData>
    <row r="1" spans="1:11" ht="15.75">
      <c r="A1" s="233" t="str">
        <f>'Date initiale'!C3</f>
        <v>Universitatea de Arhitectură și Urbanism "Ion Mincu" București</v>
      </c>
      <c r="B1" s="233"/>
      <c r="C1" s="233"/>
      <c r="D1" s="321"/>
      <c r="E1" s="321"/>
      <c r="F1" s="321"/>
    </row>
    <row r="2" spans="1:11" ht="15.75">
      <c r="A2" s="233" t="str">
        <f>'Date initiale'!B4&amp;" "&amp;'Date initiale'!C4</f>
        <v>Facultatea ARHITECTURA</v>
      </c>
      <c r="B2" s="233"/>
      <c r="C2" s="233"/>
      <c r="D2" s="321"/>
      <c r="E2" s="321"/>
      <c r="F2" s="321"/>
    </row>
    <row r="3" spans="1:11" ht="15.75">
      <c r="A3" s="233" t="str">
        <f>'Date initiale'!B5&amp;" "&amp;'Date initiale'!C5</f>
        <v>Departamentul Sinteza Proiectării de Arhitectură</v>
      </c>
      <c r="B3" s="233"/>
      <c r="C3" s="233"/>
      <c r="D3" s="321"/>
      <c r="E3" s="321"/>
      <c r="F3" s="321"/>
    </row>
    <row r="4" spans="1:11" ht="15.75">
      <c r="A4" s="320" t="str">
        <f>'Date initiale'!C6&amp;", "&amp;'Date initiale'!C7</f>
        <v>[Zamfir, Mihaela Magdalena], C25</v>
      </c>
      <c r="B4" s="320"/>
      <c r="C4" s="320"/>
      <c r="D4" s="321"/>
      <c r="E4" s="321"/>
      <c r="F4" s="321"/>
    </row>
    <row r="5" spans="1:11" ht="15.75">
      <c r="A5" s="320"/>
      <c r="B5" s="320"/>
      <c r="C5" s="320"/>
      <c r="D5" s="321"/>
      <c r="E5" s="321"/>
      <c r="F5" s="321"/>
    </row>
    <row r="6" spans="1:11" ht="15.75">
      <c r="A6" s="601" t="s">
        <v>110</v>
      </c>
      <c r="B6" s="601"/>
      <c r="C6" s="601"/>
      <c r="D6" s="601"/>
      <c r="E6" s="601"/>
      <c r="F6" s="601"/>
      <c r="G6" s="601"/>
      <c r="H6" s="601"/>
    </row>
    <row r="7" spans="1:11" ht="52.5" customHeight="1">
      <c r="A7" s="604"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604"/>
      <c r="C7" s="604"/>
      <c r="D7" s="604"/>
      <c r="E7" s="604"/>
      <c r="F7" s="604"/>
      <c r="G7" s="604"/>
      <c r="H7" s="604"/>
    </row>
    <row r="8" spans="1:11" ht="16.5" thickBot="1">
      <c r="A8" s="55"/>
      <c r="B8" s="55"/>
      <c r="C8" s="55"/>
      <c r="D8" s="55"/>
      <c r="E8" s="55"/>
      <c r="F8" s="63"/>
      <c r="G8" s="63"/>
      <c r="H8" s="63"/>
    </row>
    <row r="9" spans="1:11" ht="60.75" thickBot="1">
      <c r="A9" s="533" t="s">
        <v>55</v>
      </c>
      <c r="B9" s="521" t="s">
        <v>72</v>
      </c>
      <c r="C9" s="210" t="s">
        <v>141</v>
      </c>
      <c r="D9" s="210" t="s">
        <v>71</v>
      </c>
      <c r="E9" s="199" t="s">
        <v>140</v>
      </c>
      <c r="F9" s="199" t="s">
        <v>138</v>
      </c>
      <c r="G9" s="210" t="s">
        <v>87</v>
      </c>
      <c r="H9" s="211" t="s">
        <v>147</v>
      </c>
      <c r="J9" s="239" t="s">
        <v>108</v>
      </c>
    </row>
    <row r="10" spans="1:11" ht="30">
      <c r="A10" s="572">
        <v>1</v>
      </c>
      <c r="B10" s="571"/>
      <c r="C10" s="574" t="s">
        <v>999</v>
      </c>
      <c r="D10" s="119" t="s">
        <v>515</v>
      </c>
      <c r="E10" s="570" t="s">
        <v>723</v>
      </c>
      <c r="F10" s="119" t="s">
        <v>998</v>
      </c>
      <c r="G10" s="570">
        <v>2017</v>
      </c>
      <c r="H10" s="467">
        <v>20</v>
      </c>
      <c r="J10" s="240"/>
    </row>
    <row r="11" spans="1:11" ht="105">
      <c r="A11" s="573">
        <v>2</v>
      </c>
      <c r="B11" s="231"/>
      <c r="C11" s="218" t="s">
        <v>964</v>
      </c>
      <c r="D11" s="124" t="s">
        <v>515</v>
      </c>
      <c r="E11" s="124" t="s">
        <v>816</v>
      </c>
      <c r="F11" s="124" t="s">
        <v>724</v>
      </c>
      <c r="G11" s="128">
        <v>2016</v>
      </c>
      <c r="H11" s="468">
        <v>20</v>
      </c>
      <c r="J11" s="240"/>
    </row>
    <row r="12" spans="1:11" ht="45.75" thickBot="1">
      <c r="A12" s="527">
        <v>3</v>
      </c>
      <c r="B12" s="529"/>
      <c r="C12" s="575" t="s">
        <v>975</v>
      </c>
      <c r="D12" s="131" t="s">
        <v>515</v>
      </c>
      <c r="E12" s="576" t="s">
        <v>723</v>
      </c>
      <c r="F12" s="576" t="s">
        <v>724</v>
      </c>
      <c r="G12" s="576">
        <v>2015</v>
      </c>
      <c r="H12" s="577">
        <v>20</v>
      </c>
      <c r="J12" s="240">
        <v>20</v>
      </c>
      <c r="K12" s="325" t="s">
        <v>256</v>
      </c>
    </row>
    <row r="13" spans="1:11" ht="15.75" thickBot="1">
      <c r="A13" s="406"/>
      <c r="B13" s="219"/>
      <c r="C13" s="197"/>
      <c r="D13" s="197"/>
      <c r="E13" s="197"/>
      <c r="F13" s="197"/>
      <c r="G13" s="338" t="str">
        <f>"Total "&amp;LEFT(A7,4)</f>
        <v>Total I15.</v>
      </c>
      <c r="H13" s="342">
        <f>SUM(H10:H12)</f>
        <v>60</v>
      </c>
    </row>
    <row r="15" spans="1:11" ht="53.25" customHeight="1">
      <c r="A15" s="603"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15" s="603"/>
      <c r="C15" s="603"/>
      <c r="D15" s="603"/>
      <c r="E15" s="603"/>
      <c r="F15" s="603"/>
      <c r="G15" s="603"/>
      <c r="H15" s="603"/>
    </row>
    <row r="33" spans="1:9" ht="15.75" thickBot="1"/>
    <row r="34" spans="1:9" ht="54" customHeight="1" thickBot="1">
      <c r="A34" s="198" t="s">
        <v>69</v>
      </c>
      <c r="B34" s="199" t="s">
        <v>72</v>
      </c>
      <c r="C34" s="210" t="s">
        <v>70</v>
      </c>
      <c r="D34" s="210" t="s">
        <v>71</v>
      </c>
      <c r="E34" s="199" t="s">
        <v>139</v>
      </c>
      <c r="F34" s="199" t="s">
        <v>139</v>
      </c>
      <c r="G34" s="199" t="s">
        <v>138</v>
      </c>
      <c r="H34" s="210" t="s">
        <v>87</v>
      </c>
      <c r="I34" s="211" t="s">
        <v>78</v>
      </c>
    </row>
  </sheetData>
  <mergeCells count="3">
    <mergeCell ref="A6:H6"/>
    <mergeCell ref="A7:H7"/>
    <mergeCell ref="A15:H15"/>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sheetPr>
    <tabColor theme="6"/>
  </sheetPr>
  <dimension ref="A1:H31"/>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33" t="str">
        <f>'Date initiale'!C3</f>
        <v>Universitatea de Arhitectură și Urbanism "Ion Mincu" București</v>
      </c>
      <c r="B1" s="233"/>
      <c r="C1" s="233"/>
      <c r="D1" s="17"/>
      <c r="E1" s="40"/>
    </row>
    <row r="2" spans="1:8" ht="15.75">
      <c r="A2" s="233" t="str">
        <f>'Date initiale'!B4&amp;" "&amp;'Date initiale'!C4</f>
        <v>Facultatea ARHITECTURA</v>
      </c>
      <c r="B2" s="233"/>
      <c r="C2" s="233"/>
      <c r="D2" s="2"/>
      <c r="E2" s="40"/>
    </row>
    <row r="3" spans="1:8" ht="15.75">
      <c r="A3" s="233" t="str">
        <f>'Date initiale'!B5&amp;" "&amp;'Date initiale'!C5</f>
        <v>Departamentul Sinteza Proiectării de Arhitectură</v>
      </c>
      <c r="B3" s="233"/>
      <c r="C3" s="233"/>
      <c r="D3" s="17"/>
      <c r="E3" s="40"/>
    </row>
    <row r="4" spans="1:8">
      <c r="A4" s="113" t="str">
        <f>'Date initiale'!C6&amp;", "&amp;'Date initiale'!C7</f>
        <v>[Zamfir, Mihaela Magdalena], C25</v>
      </c>
      <c r="B4" s="113"/>
      <c r="C4" s="113"/>
    </row>
    <row r="5" spans="1:8" s="174" customFormat="1">
      <c r="A5" s="113"/>
      <c r="B5" s="113"/>
      <c r="C5" s="113"/>
    </row>
    <row r="6" spans="1:8" ht="15.75">
      <c r="A6" s="611" t="s">
        <v>110</v>
      </c>
      <c r="B6" s="611"/>
      <c r="C6" s="611"/>
      <c r="D6" s="611"/>
    </row>
    <row r="7" spans="1:8" s="174" customFormat="1" ht="90.75" customHeight="1">
      <c r="A7" s="604"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604"/>
      <c r="C7" s="604"/>
      <c r="D7" s="604"/>
      <c r="E7" s="175"/>
      <c r="F7" s="175"/>
      <c r="G7" s="175"/>
      <c r="H7" s="175"/>
    </row>
    <row r="8" spans="1:8" ht="18.75" customHeight="1" thickBot="1">
      <c r="A8" s="61"/>
      <c r="B8" s="61"/>
      <c r="C8" s="61"/>
      <c r="D8" s="61"/>
    </row>
    <row r="9" spans="1:8" ht="45.75" customHeight="1" thickBot="1">
      <c r="A9" s="180" t="s">
        <v>55</v>
      </c>
      <c r="B9" s="199" t="s">
        <v>77</v>
      </c>
      <c r="C9" s="199" t="s">
        <v>87</v>
      </c>
      <c r="D9" s="200" t="s">
        <v>147</v>
      </c>
      <c r="E9" s="32"/>
      <c r="F9" s="239" t="s">
        <v>108</v>
      </c>
    </row>
    <row r="10" spans="1:8">
      <c r="A10" s="223">
        <v>1</v>
      </c>
      <c r="B10" s="245"/>
      <c r="C10" s="246"/>
      <c r="D10" s="296"/>
      <c r="F10" s="240" t="s">
        <v>168</v>
      </c>
      <c r="G10" s="325" t="s">
        <v>257</v>
      </c>
    </row>
    <row r="11" spans="1:8">
      <c r="A11" s="208">
        <f>A10+1</f>
        <v>2</v>
      </c>
      <c r="B11" s="243"/>
      <c r="C11" s="202"/>
      <c r="D11" s="292"/>
    </row>
    <row r="12" spans="1:8" s="174" customFormat="1">
      <c r="A12" s="208">
        <f t="shared" ref="A12:A19" si="0">A11+1</f>
        <v>3</v>
      </c>
      <c r="B12" s="218"/>
      <c r="C12" s="124"/>
      <c r="D12" s="283"/>
    </row>
    <row r="13" spans="1:8" s="174" customFormat="1">
      <c r="A13" s="208">
        <f t="shared" si="0"/>
        <v>4</v>
      </c>
      <c r="B13" s="244"/>
      <c r="C13" s="124"/>
      <c r="D13" s="283"/>
    </row>
    <row r="14" spans="1:8" s="174" customFormat="1">
      <c r="A14" s="208">
        <f t="shared" si="0"/>
        <v>5</v>
      </c>
      <c r="B14" s="244"/>
      <c r="C14" s="124"/>
      <c r="D14" s="283"/>
    </row>
    <row r="15" spans="1:8">
      <c r="A15" s="208">
        <f t="shared" si="0"/>
        <v>6</v>
      </c>
      <c r="B15" s="218"/>
      <c r="C15" s="124"/>
      <c r="D15" s="283"/>
    </row>
    <row r="16" spans="1:8">
      <c r="A16" s="208">
        <f t="shared" si="0"/>
        <v>7</v>
      </c>
      <c r="B16" s="244"/>
      <c r="C16" s="124"/>
      <c r="D16" s="283"/>
    </row>
    <row r="17" spans="1:4">
      <c r="A17" s="208">
        <f t="shared" si="0"/>
        <v>8</v>
      </c>
      <c r="B17" s="244"/>
      <c r="C17" s="124"/>
      <c r="D17" s="283"/>
    </row>
    <row r="18" spans="1:4">
      <c r="A18" s="208">
        <f t="shared" si="0"/>
        <v>9</v>
      </c>
      <c r="B18" s="244"/>
      <c r="C18" s="124"/>
      <c r="D18" s="283"/>
    </row>
    <row r="19" spans="1:4" ht="15.75" thickBot="1">
      <c r="A19" s="226">
        <f t="shared" si="0"/>
        <v>10</v>
      </c>
      <c r="B19" s="247"/>
      <c r="C19" s="131"/>
      <c r="D19" s="291"/>
    </row>
    <row r="20" spans="1:4" ht="15.75" thickBot="1">
      <c r="A20" s="305"/>
      <c r="B20" s="196"/>
      <c r="C20" s="150" t="str">
        <f>"Total "&amp;LEFT(A7,3)</f>
        <v>Total I16</v>
      </c>
      <c r="D20" s="248">
        <f>SUM(D10:D19)</f>
        <v>0</v>
      </c>
    </row>
    <row r="21" spans="1:4" ht="15.75">
      <c r="A21" s="35"/>
      <c r="B21" s="24"/>
      <c r="C21" s="24"/>
      <c r="D21" s="24"/>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sheetPr>
    <tabColor theme="6"/>
  </sheetPr>
  <dimension ref="A1:K20"/>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33" t="str">
        <f>'Date initiale'!C3</f>
        <v>Universitatea de Arhitectură și Urbanism "Ion Mincu" București</v>
      </c>
      <c r="B1" s="233"/>
      <c r="C1" s="233"/>
      <c r="D1" s="17"/>
    </row>
    <row r="2" spans="1:11" ht="15.75">
      <c r="A2" s="233" t="str">
        <f>'Date initiale'!B4&amp;" "&amp;'Date initiale'!C4</f>
        <v>Facultatea ARHITECTURA</v>
      </c>
      <c r="B2" s="233"/>
      <c r="C2" s="233"/>
      <c r="D2" s="2"/>
    </row>
    <row r="3" spans="1:11" ht="15.75">
      <c r="A3" s="233" t="str">
        <f>'Date initiale'!B5&amp;" "&amp;'Date initiale'!C5</f>
        <v>Departamentul Sinteza Proiectării de Arhitectură</v>
      </c>
      <c r="B3" s="233"/>
      <c r="C3" s="233"/>
      <c r="D3" s="17"/>
    </row>
    <row r="4" spans="1:11">
      <c r="A4" s="113" t="str">
        <f>'Date initiale'!C6&amp;", "&amp;'Date initiale'!C7</f>
        <v>[Zamfir, Mihaela Magdalena], C25</v>
      </c>
      <c r="B4" s="113"/>
      <c r="C4" s="113"/>
    </row>
    <row r="5" spans="1:11" s="174" customFormat="1">
      <c r="A5" s="113"/>
      <c r="B5" s="113"/>
      <c r="C5" s="113"/>
    </row>
    <row r="6" spans="1:11">
      <c r="A6" s="612" t="s">
        <v>110</v>
      </c>
      <c r="B6" s="612"/>
      <c r="C6" s="612"/>
      <c r="D6" s="612"/>
    </row>
    <row r="7" spans="1:11" s="174" customFormat="1" ht="40.5" customHeight="1">
      <c r="A7" s="613"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613"/>
      <c r="C7" s="613"/>
      <c r="D7" s="613"/>
    </row>
    <row r="8" spans="1:11" ht="15.75" thickBot="1"/>
    <row r="9" spans="1:11" ht="48.75" customHeight="1" thickBot="1">
      <c r="A9" s="180" t="s">
        <v>55</v>
      </c>
      <c r="B9" s="147" t="s">
        <v>77</v>
      </c>
      <c r="C9" s="147" t="s">
        <v>87</v>
      </c>
      <c r="D9" s="262" t="s">
        <v>147</v>
      </c>
      <c r="F9" s="239" t="s">
        <v>108</v>
      </c>
    </row>
    <row r="10" spans="1:11">
      <c r="A10" s="272">
        <v>1</v>
      </c>
      <c r="B10" s="266"/>
      <c r="C10" s="153"/>
      <c r="D10" s="297"/>
      <c r="F10" s="240" t="s">
        <v>169</v>
      </c>
      <c r="G10" s="325" t="s">
        <v>258</v>
      </c>
      <c r="K10" s="22"/>
    </row>
    <row r="11" spans="1:11" s="174" customFormat="1">
      <c r="A11" s="273">
        <f>A10+1</f>
        <v>2</v>
      </c>
      <c r="B11" s="265"/>
      <c r="C11" s="39"/>
      <c r="D11" s="290"/>
      <c r="K11" s="22"/>
    </row>
    <row r="12" spans="1:11" s="174" customFormat="1">
      <c r="A12" s="273">
        <f t="shared" ref="A12:A19" si="0">A11+1</f>
        <v>3</v>
      </c>
      <c r="B12" s="265"/>
      <c r="C12" s="39"/>
      <c r="D12" s="290"/>
      <c r="K12" s="22"/>
    </row>
    <row r="13" spans="1:11" s="174" customFormat="1">
      <c r="A13" s="273">
        <f t="shared" si="0"/>
        <v>4</v>
      </c>
      <c r="B13" s="265"/>
      <c r="C13" s="39"/>
      <c r="D13" s="290"/>
      <c r="K13" s="22"/>
    </row>
    <row r="14" spans="1:11" s="174" customFormat="1">
      <c r="A14" s="273">
        <f t="shared" si="0"/>
        <v>5</v>
      </c>
      <c r="B14" s="265"/>
      <c r="C14" s="39"/>
      <c r="D14" s="290"/>
      <c r="K14" s="22"/>
    </row>
    <row r="15" spans="1:11" s="174" customFormat="1">
      <c r="A15" s="273">
        <f t="shared" si="0"/>
        <v>6</v>
      </c>
      <c r="B15" s="265"/>
      <c r="C15" s="39"/>
      <c r="D15" s="290"/>
      <c r="K15" s="22"/>
    </row>
    <row r="16" spans="1:11" s="174" customFormat="1">
      <c r="A16" s="273">
        <f t="shared" si="0"/>
        <v>7</v>
      </c>
      <c r="B16" s="265"/>
      <c r="C16" s="39"/>
      <c r="D16" s="290"/>
      <c r="K16" s="22"/>
    </row>
    <row r="17" spans="1:11" s="174" customFormat="1">
      <c r="A17" s="273">
        <f t="shared" si="0"/>
        <v>8</v>
      </c>
      <c r="B17" s="265"/>
      <c r="C17" s="39"/>
      <c r="D17" s="290"/>
      <c r="K17" s="22"/>
    </row>
    <row r="18" spans="1:11" s="174" customFormat="1">
      <c r="A18" s="273">
        <f t="shared" si="0"/>
        <v>9</v>
      </c>
      <c r="B18" s="265"/>
      <c r="C18" s="39"/>
      <c r="D18" s="290"/>
      <c r="K18" s="22"/>
    </row>
    <row r="19" spans="1:11" ht="15.75" thickBot="1">
      <c r="A19" s="274">
        <f t="shared" si="0"/>
        <v>10</v>
      </c>
      <c r="B19" s="268"/>
      <c r="C19" s="144"/>
      <c r="D19" s="295"/>
      <c r="K19" s="22"/>
    </row>
    <row r="20" spans="1:11" ht="15.75" thickBot="1">
      <c r="A20" s="303"/>
      <c r="B20" s="113"/>
      <c r="C20" s="115" t="str">
        <f>"Total "&amp;LEFT(A7,3)</f>
        <v>Total I17</v>
      </c>
      <c r="D20" s="116">
        <f>SUM(D10:D19)</f>
        <v>0</v>
      </c>
      <c r="K20" s="53"/>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sheetPr>
    <tabColor theme="6"/>
  </sheetPr>
  <dimension ref="A1:K24"/>
  <sheetViews>
    <sheetView workbookViewId="0">
      <selection activeCell="N23" sqref="N23"/>
    </sheetView>
  </sheetViews>
  <sheetFormatPr defaultRowHeight="15"/>
  <cols>
    <col min="1" max="1" width="5.140625" customWidth="1"/>
    <col min="2" max="2" width="103.140625" customWidth="1"/>
    <col min="3" max="3" width="10.5703125" customWidth="1"/>
    <col min="4" max="4" width="9.7109375" customWidth="1"/>
  </cols>
  <sheetData>
    <row r="1" spans="1:11" ht="15.75">
      <c r="A1" s="233" t="str">
        <f>'Date initiale'!C3</f>
        <v>Universitatea de Arhitectură și Urbanism "Ion Mincu" București</v>
      </c>
      <c r="B1" s="233"/>
      <c r="C1" s="233"/>
      <c r="D1" s="17"/>
      <c r="E1" s="40"/>
    </row>
    <row r="2" spans="1:11" ht="15.75">
      <c r="A2" s="233" t="str">
        <f>'Date initiale'!B4&amp;" "&amp;'Date initiale'!C4</f>
        <v>Facultatea ARHITECTURA</v>
      </c>
      <c r="B2" s="233"/>
      <c r="C2" s="233"/>
      <c r="D2" s="40"/>
      <c r="E2" s="40"/>
    </row>
    <row r="3" spans="1:11" ht="15.75">
      <c r="A3" s="233" t="str">
        <f>'Date initiale'!B5&amp;" "&amp;'Date initiale'!C5</f>
        <v>Departamentul Sinteza Proiectării de Arhitectură</v>
      </c>
      <c r="B3" s="233"/>
      <c r="C3" s="233"/>
      <c r="D3" s="17"/>
      <c r="E3" s="40"/>
    </row>
    <row r="4" spans="1:11">
      <c r="A4" s="113" t="str">
        <f>'Date initiale'!C6&amp;", "&amp;'Date initiale'!C7</f>
        <v>[Zamfir, Mihaela Magdalena], C25</v>
      </c>
      <c r="B4" s="113"/>
      <c r="C4" s="113"/>
    </row>
    <row r="5" spans="1:11" s="174" customFormat="1">
      <c r="A5" s="113"/>
      <c r="B5" s="113"/>
      <c r="C5" s="113"/>
    </row>
    <row r="6" spans="1:11" ht="34.5" customHeight="1">
      <c r="A6" s="611" t="s">
        <v>110</v>
      </c>
      <c r="B6" s="611"/>
      <c r="C6" s="611"/>
      <c r="D6" s="611"/>
    </row>
    <row r="7" spans="1:11" s="174" customFormat="1" ht="34.5" customHeight="1">
      <c r="A7" s="613"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613"/>
      <c r="C7" s="613"/>
      <c r="D7" s="613"/>
    </row>
    <row r="8" spans="1:11" ht="16.5" customHeight="1" thickBot="1">
      <c r="A8" s="56"/>
      <c r="B8" s="56"/>
      <c r="C8" s="56"/>
      <c r="D8" s="56"/>
    </row>
    <row r="9" spans="1:11" ht="42.75" customHeight="1" thickBot="1">
      <c r="A9" s="180" t="s">
        <v>55</v>
      </c>
      <c r="B9" s="181" t="s">
        <v>77</v>
      </c>
      <c r="C9" s="181" t="s">
        <v>87</v>
      </c>
      <c r="D9" s="336" t="s">
        <v>78</v>
      </c>
      <c r="E9" s="32"/>
      <c r="F9" s="239" t="s">
        <v>108</v>
      </c>
    </row>
    <row r="10" spans="1:11">
      <c r="A10" s="152">
        <v>1</v>
      </c>
      <c r="B10" s="266" t="s">
        <v>965</v>
      </c>
      <c r="C10" s="153">
        <v>2019</v>
      </c>
      <c r="D10" s="288">
        <v>10</v>
      </c>
      <c r="E10" s="32"/>
      <c r="F10" s="240" t="s">
        <v>170</v>
      </c>
      <c r="G10" s="325" t="s">
        <v>259</v>
      </c>
      <c r="K10" s="22"/>
    </row>
    <row r="11" spans="1:11">
      <c r="A11" s="154">
        <f>A10+1</f>
        <v>2</v>
      </c>
      <c r="B11" s="218" t="s">
        <v>966</v>
      </c>
      <c r="C11" s="39">
        <v>2019</v>
      </c>
      <c r="D11" s="283">
        <v>10</v>
      </c>
      <c r="K11" s="22"/>
    </row>
    <row r="12" spans="1:11" ht="15.75" customHeight="1" thickBot="1">
      <c r="A12" s="267">
        <f t="shared" ref="A12" si="0">A11+1</f>
        <v>3</v>
      </c>
      <c r="B12" s="259" t="s">
        <v>967</v>
      </c>
      <c r="C12" s="144">
        <v>2012</v>
      </c>
      <c r="D12" s="291">
        <v>10</v>
      </c>
      <c r="K12" s="53"/>
    </row>
    <row r="13" spans="1:11" s="22" customFormat="1" ht="15.75" thickBot="1">
      <c r="A13" s="409"/>
      <c r="B13" s="275"/>
      <c r="C13" s="375" t="str">
        <f>"Total "&amp;LEFT(A7,3)</f>
        <v>Total I18</v>
      </c>
      <c r="D13" s="410">
        <f>SUM(D10:D12)</f>
        <v>30</v>
      </c>
    </row>
    <row r="14" spans="1:11">
      <c r="B14" s="18"/>
    </row>
    <row r="15" spans="1:11" ht="53.25" customHeight="1">
      <c r="A15" s="603"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15" s="603"/>
      <c r="C15" s="603"/>
      <c r="D15" s="603"/>
      <c r="E15" s="242"/>
      <c r="F15" s="242"/>
      <c r="G15" s="242"/>
      <c r="H15" s="242"/>
    </row>
    <row r="16" spans="1:11">
      <c r="B16" s="18"/>
    </row>
    <row r="17" spans="2:2">
      <c r="B17" s="18"/>
    </row>
    <row r="18" spans="2:2">
      <c r="B18" s="18"/>
    </row>
    <row r="19" spans="2:2">
      <c r="B19" s="18"/>
    </row>
    <row r="20" spans="2:2">
      <c r="B20" s="18"/>
    </row>
    <row r="21" spans="2:2">
      <c r="B21" s="18"/>
    </row>
    <row r="22" spans="2:2">
      <c r="B22" s="18"/>
    </row>
    <row r="23" spans="2:2">
      <c r="B23" s="18"/>
    </row>
    <row r="24" spans="2:2">
      <c r="B24" s="18"/>
    </row>
  </sheetData>
  <mergeCells count="3">
    <mergeCell ref="A6:D6"/>
    <mergeCell ref="A7:D7"/>
    <mergeCell ref="A15:D1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sheetPr>
    <tabColor theme="6"/>
  </sheetPr>
  <dimension ref="A1:K20"/>
  <sheetViews>
    <sheetView workbookViewId="0">
      <selection activeCell="H10" sqref="H10"/>
    </sheetView>
  </sheetViews>
  <sheetFormatPr defaultRowHeight="15"/>
  <cols>
    <col min="1" max="1" width="5.140625" customWidth="1"/>
    <col min="2" max="2" width="27.140625" customWidth="1"/>
    <col min="3" max="3" width="75.7109375" customWidth="1"/>
    <col min="4" max="4" width="10.5703125" style="174" customWidth="1"/>
    <col min="5" max="5" width="9.7109375" customWidth="1"/>
    <col min="7" max="7" width="14.140625" customWidth="1"/>
  </cols>
  <sheetData>
    <row r="1" spans="1:11">
      <c r="A1" s="235" t="str">
        <f>'Date initiale'!C3</f>
        <v>Universitatea de Arhitectură și Urbanism "Ion Mincu" București</v>
      </c>
      <c r="B1" s="235"/>
      <c r="D1" s="235"/>
    </row>
    <row r="2" spans="1:11" ht="15.75">
      <c r="A2" s="233" t="str">
        <f>'Date initiale'!B4&amp;" "&amp;'Date initiale'!C4</f>
        <v>Facultatea ARHITECTURA</v>
      </c>
      <c r="B2" s="233"/>
      <c r="C2" s="17"/>
      <c r="D2" s="233"/>
      <c r="E2" s="17"/>
    </row>
    <row r="3" spans="1:11" ht="15.75">
      <c r="A3" s="233" t="str">
        <f>'Date initiale'!B5&amp;" "&amp;'Date initiale'!C5</f>
        <v>Departamentul Sinteza Proiectării de Arhitectură</v>
      </c>
      <c r="B3" s="233"/>
      <c r="C3" s="17"/>
      <c r="D3" s="233"/>
      <c r="E3" s="17"/>
    </row>
    <row r="4" spans="1:11" ht="15.75">
      <c r="A4" s="602" t="str">
        <f>'Date initiale'!C6&amp;", "&amp;'Date initiale'!C7</f>
        <v>[Zamfir, Mihaela Magdalena], C25</v>
      </c>
      <c r="B4" s="602"/>
      <c r="C4" s="614"/>
      <c r="D4" s="614"/>
      <c r="E4" s="614"/>
    </row>
    <row r="5" spans="1:11" s="174" customFormat="1" ht="15.75">
      <c r="A5" s="234"/>
      <c r="B5" s="234"/>
      <c r="C5" s="17"/>
      <c r="D5" s="234"/>
      <c r="E5" s="17"/>
    </row>
    <row r="6" spans="1:11" ht="15.75">
      <c r="A6" s="609" t="s">
        <v>110</v>
      </c>
      <c r="B6" s="609"/>
      <c r="C6" s="609"/>
      <c r="D6" s="609"/>
      <c r="E6" s="609"/>
    </row>
    <row r="7" spans="1:11" ht="67.5" customHeight="1">
      <c r="A7" s="613"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613"/>
      <c r="C7" s="613"/>
      <c r="D7" s="613"/>
      <c r="E7" s="613"/>
      <c r="F7" s="38"/>
      <c r="G7" s="38"/>
      <c r="H7" s="38"/>
      <c r="I7" s="38"/>
    </row>
    <row r="8" spans="1:11" s="22" customFormat="1" ht="20.25" customHeight="1" thickBot="1">
      <c r="A8" s="56"/>
      <c r="B8" s="56"/>
      <c r="C8" s="56"/>
      <c r="D8" s="56"/>
      <c r="E8" s="56"/>
      <c r="F8" s="59"/>
      <c r="G8" s="59"/>
      <c r="H8" s="59"/>
      <c r="I8" s="59"/>
    </row>
    <row r="9" spans="1:11" ht="30.75" thickBot="1">
      <c r="A9" s="146" t="s">
        <v>55</v>
      </c>
      <c r="B9" s="199" t="s">
        <v>150</v>
      </c>
      <c r="C9" s="199" t="s">
        <v>82</v>
      </c>
      <c r="D9" s="199" t="s">
        <v>81</v>
      </c>
      <c r="E9" s="211" t="s">
        <v>147</v>
      </c>
      <c r="G9" s="239" t="s">
        <v>108</v>
      </c>
      <c r="K9" s="22"/>
    </row>
    <row r="10" spans="1:11" s="174" customFormat="1">
      <c r="A10" s="256">
        <v>1</v>
      </c>
      <c r="B10" s="257"/>
      <c r="C10" s="258"/>
      <c r="D10" s="220"/>
      <c r="E10" s="288"/>
      <c r="G10" s="240" t="s">
        <v>171</v>
      </c>
      <c r="H10" s="325" t="s">
        <v>260</v>
      </c>
      <c r="K10" s="22"/>
    </row>
    <row r="11" spans="1:11" s="174" customFormat="1">
      <c r="A11" s="191">
        <f>A10+1</f>
        <v>2</v>
      </c>
      <c r="B11" s="218"/>
      <c r="C11" s="254"/>
      <c r="D11" s="124"/>
      <c r="E11" s="283"/>
      <c r="K11" s="22"/>
    </row>
    <row r="12" spans="1:11" s="174" customFormat="1">
      <c r="A12" s="191">
        <f t="shared" ref="A12:A19" si="0">A11+1</f>
        <v>3</v>
      </c>
      <c r="B12" s="218"/>
      <c r="C12" s="254"/>
      <c r="D12" s="124"/>
      <c r="E12" s="283"/>
      <c r="K12" s="22"/>
    </row>
    <row r="13" spans="1:11" s="174" customFormat="1">
      <c r="A13" s="191">
        <f t="shared" si="0"/>
        <v>4</v>
      </c>
      <c r="B13" s="218"/>
      <c r="C13" s="254"/>
      <c r="D13" s="124"/>
      <c r="E13" s="283"/>
      <c r="K13" s="22"/>
    </row>
    <row r="14" spans="1:11">
      <c r="A14" s="191">
        <f t="shared" si="0"/>
        <v>5</v>
      </c>
      <c r="B14" s="218"/>
      <c r="C14" s="254"/>
      <c r="D14" s="124"/>
      <c r="E14" s="283"/>
      <c r="K14" s="22"/>
    </row>
    <row r="15" spans="1:11" s="174" customFormat="1">
      <c r="A15" s="191">
        <f t="shared" si="0"/>
        <v>6</v>
      </c>
      <c r="B15" s="218"/>
      <c r="C15" s="254"/>
      <c r="D15" s="124"/>
      <c r="E15" s="283"/>
      <c r="K15" s="22"/>
    </row>
    <row r="16" spans="1:11" s="174" customFormat="1">
      <c r="A16" s="191">
        <f t="shared" si="0"/>
        <v>7</v>
      </c>
      <c r="B16" s="218"/>
      <c r="C16" s="254"/>
      <c r="D16" s="124"/>
      <c r="E16" s="283"/>
      <c r="K16" s="22"/>
    </row>
    <row r="17" spans="1:11" s="174" customFormat="1">
      <c r="A17" s="191">
        <f t="shared" si="0"/>
        <v>8</v>
      </c>
      <c r="B17" s="218"/>
      <c r="C17" s="254"/>
      <c r="D17" s="124"/>
      <c r="E17" s="283"/>
      <c r="K17" s="22"/>
    </row>
    <row r="18" spans="1:11" s="174" customFormat="1">
      <c r="A18" s="191">
        <f t="shared" si="0"/>
        <v>9</v>
      </c>
      <c r="B18" s="218"/>
      <c r="C18" s="254"/>
      <c r="D18" s="124"/>
      <c r="E18" s="283"/>
      <c r="K18" s="22"/>
    </row>
    <row r="19" spans="1:11" s="174" customFormat="1" ht="15.75" thickBot="1">
      <c r="A19" s="194">
        <f t="shared" si="0"/>
        <v>10</v>
      </c>
      <c r="B19" s="259"/>
      <c r="C19" s="260"/>
      <c r="D19" s="131"/>
      <c r="E19" s="291"/>
      <c r="K19" s="22"/>
    </row>
    <row r="20" spans="1:11" ht="15.75" thickBot="1">
      <c r="A20" s="304"/>
      <c r="B20" s="197"/>
      <c r="C20" s="255"/>
      <c r="D20" s="150" t="str">
        <f>"Total "&amp;LEFT(A7,3)</f>
        <v>Total I19</v>
      </c>
      <c r="E20" s="151">
        <f>SUM(E10:E19)</f>
        <v>0</v>
      </c>
      <c r="K20" s="54"/>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sheetPr>
    <tabColor theme="6"/>
  </sheetPr>
  <dimension ref="A1:H21"/>
  <sheetViews>
    <sheetView topLeftCell="A4" workbookViewId="0">
      <selection activeCell="K21" sqref="K21"/>
    </sheetView>
  </sheetViews>
  <sheetFormatPr defaultRowHeight="15"/>
  <cols>
    <col min="1" max="1" width="5.140625" customWidth="1"/>
    <col min="2" max="2" width="86.28515625" customWidth="1"/>
    <col min="3" max="3" width="17.140625" style="174" customWidth="1"/>
    <col min="4" max="4" width="10.5703125" customWidth="1"/>
    <col min="5" max="5" width="9.7109375" customWidth="1"/>
    <col min="7" max="7" width="13.42578125" customWidth="1"/>
  </cols>
  <sheetData>
    <row r="1" spans="1:8" ht="15.75">
      <c r="A1" s="233" t="str">
        <f>'Date initiale'!C3</f>
        <v>Universitatea de Arhitectură și Urbanism "Ion Mincu" București</v>
      </c>
      <c r="B1" s="233"/>
      <c r="C1" s="233"/>
      <c r="D1" s="233"/>
      <c r="E1" s="17"/>
    </row>
    <row r="2" spans="1:8" ht="15.75">
      <c r="A2" s="233" t="str">
        <f>'Date initiale'!B4&amp;" "&amp;'Date initiale'!C4</f>
        <v>Facultatea ARHITECTURA</v>
      </c>
      <c r="B2" s="233"/>
      <c r="C2" s="233"/>
      <c r="D2" s="233"/>
      <c r="E2" s="17"/>
    </row>
    <row r="3" spans="1:8" ht="15.75">
      <c r="A3" s="233" t="str">
        <f>'Date initiale'!B5&amp;" "&amp;'Date initiale'!C5</f>
        <v>Departamentul Sinteza Proiectării de Arhitectură</v>
      </c>
      <c r="B3" s="233"/>
      <c r="C3" s="233"/>
      <c r="D3" s="233"/>
      <c r="E3" s="17"/>
    </row>
    <row r="4" spans="1:8">
      <c r="A4" s="113" t="str">
        <f>'Date initiale'!C6&amp;", "&amp;'Date initiale'!C7</f>
        <v>[Zamfir, Mihaela Magdalena], C25</v>
      </c>
      <c r="B4" s="113"/>
      <c r="C4" s="113"/>
      <c r="D4" s="113"/>
    </row>
    <row r="5" spans="1:8" s="174" customFormat="1">
      <c r="A5" s="113"/>
      <c r="B5" s="113"/>
      <c r="C5" s="113"/>
      <c r="D5" s="113"/>
    </row>
    <row r="6" spans="1:8" ht="15.75">
      <c r="A6" s="615" t="s">
        <v>110</v>
      </c>
      <c r="B6" s="616"/>
      <c r="C6" s="616"/>
      <c r="D6" s="616"/>
      <c r="E6" s="617"/>
    </row>
    <row r="7" spans="1:8" s="174" customFormat="1" ht="15.75">
      <c r="A7" s="613" t="str">
        <f>'Descriere indicatori'!B27&amp;". "&amp;'Descriere indicatori'!C27</f>
        <v xml:space="preserve">I20. Expoziţii profesionale în domeniu organizate la nivel internaţional / naţional sau local în calitate de autor, coautor, curator </v>
      </c>
      <c r="B7" s="613"/>
      <c r="C7" s="613"/>
      <c r="D7" s="613"/>
      <c r="E7" s="613"/>
      <c r="F7" s="253"/>
    </row>
    <row r="8" spans="1:8" s="174" customFormat="1" ht="32.25" customHeight="1" thickBot="1">
      <c r="A8" s="55"/>
      <c r="B8" s="55"/>
      <c r="C8" s="55"/>
      <c r="D8" s="55"/>
      <c r="E8" s="55"/>
    </row>
    <row r="9" spans="1:8" ht="30.75" thickBot="1">
      <c r="A9" s="419" t="s">
        <v>55</v>
      </c>
      <c r="B9" s="146" t="s">
        <v>152</v>
      </c>
      <c r="C9" s="147" t="s">
        <v>151</v>
      </c>
      <c r="D9" s="147" t="s">
        <v>87</v>
      </c>
      <c r="E9" s="262" t="s">
        <v>147</v>
      </c>
      <c r="G9" s="239" t="s">
        <v>108</v>
      </c>
    </row>
    <row r="10" spans="1:8" ht="67.5" customHeight="1">
      <c r="A10" s="534">
        <v>1</v>
      </c>
      <c r="B10" s="418" t="s">
        <v>968</v>
      </c>
      <c r="C10" s="134" t="s">
        <v>523</v>
      </c>
      <c r="D10" s="134">
        <v>2019</v>
      </c>
      <c r="E10" s="411">
        <v>3</v>
      </c>
      <c r="G10" s="240" t="s">
        <v>170</v>
      </c>
      <c r="H10" s="325" t="s">
        <v>261</v>
      </c>
    </row>
    <row r="11" spans="1:8" s="174" customFormat="1" ht="45">
      <c r="A11" s="535"/>
      <c r="B11" s="412" t="s">
        <v>969</v>
      </c>
      <c r="C11" s="134" t="s">
        <v>523</v>
      </c>
      <c r="D11" s="39">
        <v>2018</v>
      </c>
      <c r="E11" s="413">
        <v>3</v>
      </c>
      <c r="G11" s="240"/>
      <c r="H11" s="325"/>
    </row>
    <row r="12" spans="1:8" s="174" customFormat="1" ht="45">
      <c r="A12" s="535"/>
      <c r="B12" s="412" t="s">
        <v>970</v>
      </c>
      <c r="C12" s="39" t="s">
        <v>523</v>
      </c>
      <c r="D12" s="39">
        <v>2017</v>
      </c>
      <c r="E12" s="413">
        <v>3</v>
      </c>
      <c r="G12" s="240"/>
      <c r="H12" s="325"/>
    </row>
    <row r="13" spans="1:8" s="174" customFormat="1" ht="45">
      <c r="A13" s="535">
        <v>2</v>
      </c>
      <c r="B13" s="412" t="s">
        <v>971</v>
      </c>
      <c r="C13" s="39" t="s">
        <v>523</v>
      </c>
      <c r="D13" s="39">
        <v>2016</v>
      </c>
      <c r="E13" s="413">
        <v>3</v>
      </c>
      <c r="G13" s="240"/>
      <c r="H13" s="325"/>
    </row>
    <row r="14" spans="1:8" s="174" customFormat="1">
      <c r="A14" s="535">
        <v>3</v>
      </c>
      <c r="B14" s="412" t="s">
        <v>817</v>
      </c>
      <c r="C14" s="39" t="s">
        <v>523</v>
      </c>
      <c r="D14" s="39">
        <v>2015</v>
      </c>
      <c r="E14" s="413">
        <v>3</v>
      </c>
      <c r="G14" s="240"/>
      <c r="H14" s="325"/>
    </row>
    <row r="15" spans="1:8" ht="30.75" thickBot="1">
      <c r="A15" s="536">
        <v>4</v>
      </c>
      <c r="B15" s="414" t="s">
        <v>818</v>
      </c>
      <c r="C15" s="415" t="s">
        <v>523</v>
      </c>
      <c r="D15" s="416">
        <v>2013</v>
      </c>
      <c r="E15" s="417">
        <v>3</v>
      </c>
      <c r="G15" s="240" t="s">
        <v>172</v>
      </c>
    </row>
    <row r="16" spans="1:8" ht="15.75" thickBot="1">
      <c r="A16" s="337"/>
      <c r="B16" s="263"/>
      <c r="C16" s="264"/>
      <c r="D16" s="338" t="str">
        <f>"Total "&amp;LEFT(A7,3)</f>
        <v>Total I20</v>
      </c>
      <c r="E16" s="339">
        <f>SUM(E10:E15)</f>
        <v>18</v>
      </c>
    </row>
    <row r="17" spans="2:2">
      <c r="B17" s="18"/>
    </row>
    <row r="18" spans="2:2">
      <c r="B18" s="22"/>
    </row>
    <row r="19" spans="2:2">
      <c r="B19" s="22"/>
    </row>
    <row r="20" spans="2:2">
      <c r="B20" s="22"/>
    </row>
    <row r="21" spans="2:2">
      <c r="B21"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tabColor theme="5"/>
  </sheetPr>
  <dimension ref="A1:D47"/>
  <sheetViews>
    <sheetView showGridLines="0" showRowColHeaders="0" tabSelected="1" topLeftCell="A31" zoomScale="130" zoomScaleNormal="130" workbookViewId="0">
      <selection activeCell="L33" sqref="L33"/>
    </sheetView>
  </sheetViews>
  <sheetFormatPr defaultRowHeight="15"/>
  <cols>
    <col min="1" max="1" width="4.28515625" style="174" customWidth="1"/>
    <col min="2" max="2" width="8.7109375" customWidth="1"/>
    <col min="3" max="3" width="72" customWidth="1"/>
    <col min="4" max="4" width="7.7109375" customWidth="1"/>
  </cols>
  <sheetData>
    <row r="1" spans="2:4">
      <c r="B1" s="588" t="s">
        <v>102</v>
      </c>
      <c r="C1" s="588"/>
      <c r="D1" s="588"/>
    </row>
    <row r="2" spans="2:4" s="174" customFormat="1">
      <c r="B2" s="315" t="str">
        <f>"Facultatea de "&amp;'Date initiale'!C4</f>
        <v>Facultatea de ARHITECTURA</v>
      </c>
      <c r="C2" s="315"/>
      <c r="D2" s="315"/>
    </row>
    <row r="3" spans="2:4">
      <c r="B3" s="588" t="str">
        <f>"Departamentul "&amp;'Date initiale'!C5</f>
        <v>Departamentul Sinteza Proiectării de Arhitectură</v>
      </c>
      <c r="C3" s="588"/>
      <c r="D3" s="588"/>
    </row>
    <row r="4" spans="2:4">
      <c r="B4" s="315" t="str">
        <f>"Nume și prenume: "&amp;'Date initiale'!C6</f>
        <v>Nume și prenume: [Zamfir, Mihaela Magdalena]</v>
      </c>
      <c r="C4" s="315"/>
      <c r="D4" s="315"/>
    </row>
    <row r="5" spans="2:4" s="174" customFormat="1">
      <c r="B5" s="315" t="str">
        <f>"Post: "&amp;'Date initiale'!C7</f>
        <v>Post: C25</v>
      </c>
      <c r="C5" s="315"/>
      <c r="D5" s="315"/>
    </row>
    <row r="6" spans="2:4">
      <c r="B6" s="315" t="str">
        <f>"Standard de referință: "&amp;'Date initiale'!C8</f>
        <v>Standard de referință: conferențiar universitar</v>
      </c>
      <c r="C6" s="315"/>
      <c r="D6" s="315"/>
    </row>
    <row r="7" spans="2:4">
      <c r="B7" s="174"/>
      <c r="C7" s="174"/>
      <c r="D7" s="174"/>
    </row>
    <row r="8" spans="2:4" s="174" customFormat="1" ht="15.75">
      <c r="B8" s="591" t="s">
        <v>178</v>
      </c>
      <c r="C8" s="591"/>
      <c r="D8" s="591"/>
    </row>
    <row r="9" spans="2:4" ht="34.5" customHeight="1">
      <c r="B9" s="589" t="s">
        <v>186</v>
      </c>
      <c r="C9" s="590"/>
      <c r="D9" s="590"/>
    </row>
    <row r="10" spans="2:4" ht="30">
      <c r="B10" s="83" t="s">
        <v>63</v>
      </c>
      <c r="C10" s="83" t="s">
        <v>177</v>
      </c>
      <c r="D10" s="83" t="s">
        <v>147</v>
      </c>
    </row>
    <row r="11" spans="2:4">
      <c r="B11" s="84" t="s">
        <v>19</v>
      </c>
      <c r="C11" s="11" t="s">
        <v>20</v>
      </c>
      <c r="D11" s="93">
        <f>'I1'!I20</f>
        <v>0</v>
      </c>
    </row>
    <row r="12" spans="2:4" ht="15" customHeight="1">
      <c r="B12" s="85" t="s">
        <v>21</v>
      </c>
      <c r="C12" s="11" t="s">
        <v>22</v>
      </c>
      <c r="D12" s="94">
        <f>'I2'!I20</f>
        <v>0</v>
      </c>
    </row>
    <row r="13" spans="2:4">
      <c r="B13" s="85" t="s">
        <v>23</v>
      </c>
      <c r="C13" s="30" t="s">
        <v>24</v>
      </c>
      <c r="D13" s="94">
        <f>'I3'!I22</f>
        <v>120</v>
      </c>
    </row>
    <row r="14" spans="2:4">
      <c r="B14" s="85" t="s">
        <v>26</v>
      </c>
      <c r="C14" s="11" t="s">
        <v>199</v>
      </c>
      <c r="D14" s="94">
        <f>'I4'!I27</f>
        <v>170</v>
      </c>
    </row>
    <row r="15" spans="2:4" ht="45">
      <c r="B15" s="85" t="s">
        <v>28</v>
      </c>
      <c r="C15" s="67" t="s">
        <v>200</v>
      </c>
      <c r="D15" s="94">
        <f>'I5'!I11</f>
        <v>10</v>
      </c>
    </row>
    <row r="16" spans="2:4" ht="15" customHeight="1">
      <c r="B16" s="85" t="s">
        <v>29</v>
      </c>
      <c r="C16" s="15" t="s">
        <v>201</v>
      </c>
      <c r="D16" s="94">
        <f>'I6'!I20</f>
        <v>0</v>
      </c>
    </row>
    <row r="17" spans="2:4" ht="15" customHeight="1">
      <c r="B17" s="85" t="s">
        <v>30</v>
      </c>
      <c r="C17" s="15" t="s">
        <v>203</v>
      </c>
      <c r="D17" s="94">
        <f>'I7'!I20</f>
        <v>0</v>
      </c>
    </row>
    <row r="18" spans="2:4" ht="30">
      <c r="B18" s="85" t="s">
        <v>31</v>
      </c>
      <c r="C18" s="15" t="s">
        <v>204</v>
      </c>
      <c r="D18" s="94">
        <f>'I8'!I20</f>
        <v>0</v>
      </c>
    </row>
    <row r="19" spans="2:4" ht="30">
      <c r="B19" s="85" t="s">
        <v>33</v>
      </c>
      <c r="C19" s="11" t="s">
        <v>205</v>
      </c>
      <c r="D19" s="94">
        <f>'I9'!I20</f>
        <v>0</v>
      </c>
    </row>
    <row r="20" spans="2:4" ht="30">
      <c r="B20" s="85" t="s">
        <v>34</v>
      </c>
      <c r="C20" s="66" t="s">
        <v>207</v>
      </c>
      <c r="D20" s="94">
        <f>'I10'!I20</f>
        <v>0</v>
      </c>
    </row>
    <row r="21" spans="2:4" ht="45">
      <c r="B21" s="86" t="s">
        <v>36</v>
      </c>
      <c r="C21" s="15" t="s">
        <v>209</v>
      </c>
      <c r="D21" s="94">
        <f>I11a!I25</f>
        <v>165</v>
      </c>
    </row>
    <row r="22" spans="2:4" ht="60" customHeight="1">
      <c r="B22" s="87"/>
      <c r="C22" s="15" t="s">
        <v>211</v>
      </c>
      <c r="D22" s="94">
        <f>I11b!H23</f>
        <v>51</v>
      </c>
    </row>
    <row r="23" spans="2:4" ht="30">
      <c r="B23" s="84"/>
      <c r="C23" s="34" t="s">
        <v>213</v>
      </c>
      <c r="D23" s="94">
        <f>I11c!G158</f>
        <v>505</v>
      </c>
    </row>
    <row r="24" spans="2:4" ht="75">
      <c r="B24" s="85" t="s">
        <v>40</v>
      </c>
      <c r="C24" s="15" t="s">
        <v>215</v>
      </c>
      <c r="D24" s="94">
        <f>'I12'!H20</f>
        <v>0</v>
      </c>
    </row>
    <row r="25" spans="2:4" ht="48" customHeight="1">
      <c r="B25" s="85" t="s">
        <v>60</v>
      </c>
      <c r="C25" s="15" t="s">
        <v>217</v>
      </c>
      <c r="D25" s="94">
        <f>'I13'!H71</f>
        <v>820</v>
      </c>
    </row>
    <row r="26" spans="2:4" ht="60">
      <c r="B26" s="86" t="s">
        <v>61</v>
      </c>
      <c r="C26" s="11" t="s">
        <v>219</v>
      </c>
      <c r="D26" s="94">
        <f>I14a!H20</f>
        <v>0</v>
      </c>
    </row>
    <row r="27" spans="2:4" ht="30" customHeight="1">
      <c r="B27" s="84"/>
      <c r="C27" s="11" t="s">
        <v>221</v>
      </c>
      <c r="D27" s="94">
        <f>I14b!H20</f>
        <v>0</v>
      </c>
    </row>
    <row r="28" spans="2:4" ht="45">
      <c r="B28" s="85" t="s">
        <v>61</v>
      </c>
      <c r="C28" s="11" t="s">
        <v>62</v>
      </c>
      <c r="D28" s="94">
        <f>I14c!H15</f>
        <v>90</v>
      </c>
    </row>
    <row r="29" spans="2:4" s="174" customFormat="1" ht="60">
      <c r="B29" s="319" t="s">
        <v>0</v>
      </c>
      <c r="C29" s="11" t="s">
        <v>224</v>
      </c>
      <c r="D29" s="95">
        <f>'I15'!H13</f>
        <v>60</v>
      </c>
    </row>
    <row r="30" spans="2:4" ht="105">
      <c r="B30" s="88" t="s">
        <v>64</v>
      </c>
      <c r="C30" s="74" t="s">
        <v>226</v>
      </c>
      <c r="D30" s="95">
        <f>'I16'!D20</f>
        <v>0</v>
      </c>
    </row>
    <row r="31" spans="2:4" ht="45">
      <c r="B31" s="88" t="s">
        <v>66</v>
      </c>
      <c r="C31" s="60" t="s">
        <v>229</v>
      </c>
      <c r="D31" s="94">
        <f>'I17'!D20</f>
        <v>0</v>
      </c>
    </row>
    <row r="32" spans="2:4" ht="45" customHeight="1">
      <c r="B32" s="84" t="s">
        <v>68</v>
      </c>
      <c r="C32" s="15" t="s">
        <v>231</v>
      </c>
      <c r="D32" s="93">
        <f>'I18'!D13</f>
        <v>30</v>
      </c>
    </row>
    <row r="33" spans="2:4" ht="75" customHeight="1">
      <c r="B33" s="85" t="s">
        <v>42</v>
      </c>
      <c r="C33" s="78" t="s">
        <v>233</v>
      </c>
      <c r="D33" s="94">
        <f>'I19'!E20</f>
        <v>0</v>
      </c>
    </row>
    <row r="34" spans="2:4" ht="30">
      <c r="B34" s="89" t="s">
        <v>44</v>
      </c>
      <c r="C34" s="77" t="s">
        <v>234</v>
      </c>
      <c r="D34" s="94">
        <f>'I20'!E16</f>
        <v>18</v>
      </c>
    </row>
    <row r="35" spans="2:4">
      <c r="B35" s="85" t="s">
        <v>45</v>
      </c>
      <c r="C35" s="69" t="s">
        <v>236</v>
      </c>
      <c r="D35" s="94">
        <f>'I21'!D13</f>
        <v>15</v>
      </c>
    </row>
    <row r="36" spans="2:4" ht="90">
      <c r="B36" s="85" t="s">
        <v>47</v>
      </c>
      <c r="C36" s="68" t="s">
        <v>269</v>
      </c>
      <c r="D36" s="94">
        <f>'I22'!D33</f>
        <v>170</v>
      </c>
    </row>
    <row r="37" spans="2:4" ht="45">
      <c r="B37" s="85" t="s">
        <v>48</v>
      </c>
      <c r="C37" s="67" t="s">
        <v>237</v>
      </c>
      <c r="D37" s="94">
        <f>'I23'!D20</f>
        <v>26</v>
      </c>
    </row>
    <row r="38" spans="2:4">
      <c r="B38" s="85" t="s">
        <v>239</v>
      </c>
      <c r="C38" s="67" t="s">
        <v>49</v>
      </c>
      <c r="D38" s="94">
        <f>'I24'!F20</f>
        <v>0</v>
      </c>
    </row>
    <row r="39" spans="2:4">
      <c r="B39" s="174"/>
      <c r="C39" s="174"/>
      <c r="D39" s="174"/>
    </row>
    <row r="40" spans="2:4">
      <c r="B40" s="249" t="s">
        <v>2</v>
      </c>
      <c r="C40" s="1" t="s">
        <v>104</v>
      </c>
      <c r="D40" s="174"/>
    </row>
    <row r="41" spans="2:4">
      <c r="B41" s="19" t="s">
        <v>5</v>
      </c>
      <c r="C41" s="13" t="s">
        <v>242</v>
      </c>
      <c r="D41" s="96">
        <f>SUM(D11:D20)+SUM(D33:D38)</f>
        <v>529</v>
      </c>
    </row>
    <row r="42" spans="2:4">
      <c r="B42" s="19" t="s">
        <v>6</v>
      </c>
      <c r="C42" s="13" t="s">
        <v>243</v>
      </c>
      <c r="D42" s="96">
        <f>SUM(D24:D33)</f>
        <v>1000</v>
      </c>
    </row>
    <row r="43" spans="2:4" ht="15.75" thickBot="1">
      <c r="B43" s="90" t="s">
        <v>7</v>
      </c>
      <c r="C43" s="14" t="s">
        <v>9</v>
      </c>
      <c r="D43" s="97">
        <f>SUM(D21:D23)</f>
        <v>721</v>
      </c>
    </row>
    <row r="44" spans="2:4" ht="16.5" thickTop="1" thickBot="1">
      <c r="B44" s="91" t="s">
        <v>8</v>
      </c>
      <c r="C44" s="92" t="s">
        <v>244</v>
      </c>
      <c r="D44" s="98">
        <f>D41+D42+D43</f>
        <v>2250</v>
      </c>
    </row>
    <row r="45" spans="2:4" ht="15.75" thickTop="1">
      <c r="B45" s="174"/>
      <c r="C45" s="174"/>
      <c r="D45" s="174"/>
    </row>
    <row r="46" spans="2:4">
      <c r="B46" s="250" t="s">
        <v>148</v>
      </c>
      <c r="C46" s="174" t="s">
        <v>149</v>
      </c>
      <c r="D46" s="174"/>
    </row>
    <row r="47" spans="2:4">
      <c r="B47" s="270" t="str">
        <f>'Date initiale'!C9</f>
        <v>ianuarie/2020</v>
      </c>
      <c r="C47" s="174"/>
      <c r="D47" s="174"/>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sheetPr>
    <tabColor theme="6"/>
  </sheetPr>
  <dimension ref="A1:J13"/>
  <sheetViews>
    <sheetView workbookViewId="0">
      <selection activeCell="B15" sqref="B15"/>
    </sheetView>
  </sheetViews>
  <sheetFormatPr defaultRowHeight="15"/>
  <cols>
    <col min="1" max="1" width="5.140625" customWidth="1"/>
    <col min="2" max="2" width="104.28515625" customWidth="1"/>
    <col min="3" max="3" width="10.5703125" customWidth="1"/>
    <col min="4" max="4" width="9.7109375" customWidth="1"/>
  </cols>
  <sheetData>
    <row r="1" spans="1:10">
      <c r="A1" s="235" t="str">
        <f>'Date initiale'!C3</f>
        <v>Universitatea de Arhitectură și Urbanism "Ion Mincu" București</v>
      </c>
      <c r="B1" s="235"/>
    </row>
    <row r="2" spans="1:10">
      <c r="A2" s="235" t="str">
        <f>'Date initiale'!B4&amp;" "&amp;'Date initiale'!C4</f>
        <v>Facultatea ARHITECTURA</v>
      </c>
      <c r="B2" s="235"/>
    </row>
    <row r="3" spans="1:10">
      <c r="A3" s="235" t="str">
        <f>'Date initiale'!B5&amp;" "&amp;'Date initiale'!C5</f>
        <v>Departamentul Sinteza Proiectării de Arhitectură</v>
      </c>
      <c r="B3" s="235"/>
    </row>
    <row r="4" spans="1:10">
      <c r="A4" s="113" t="str">
        <f>'Date initiale'!C6&amp;", "&amp;'Date initiale'!C7</f>
        <v>[Zamfir, Mihaela Magdalena], C25</v>
      </c>
      <c r="B4" s="113"/>
    </row>
    <row r="5" spans="1:10" s="174" customFormat="1">
      <c r="A5" s="113"/>
      <c r="B5" s="113"/>
    </row>
    <row r="6" spans="1:10" ht="15.75">
      <c r="A6" s="609" t="s">
        <v>110</v>
      </c>
      <c r="B6" s="609"/>
      <c r="C6" s="609"/>
      <c r="D6" s="609"/>
    </row>
    <row r="7" spans="1:10" ht="24" customHeight="1">
      <c r="A7" s="613" t="str">
        <f>'Descriere indicatori'!B28&amp;". "&amp;'Descriere indicatori'!C28</f>
        <v xml:space="preserve">I21. Organizator / curator expoziţii la nivel internaţional/naţional </v>
      </c>
      <c r="B7" s="613"/>
      <c r="C7" s="613"/>
      <c r="D7" s="613"/>
    </row>
    <row r="8" spans="1:10" ht="15.75" thickBot="1"/>
    <row r="9" spans="1:10" ht="30.75" thickBot="1">
      <c r="A9" s="533" t="s">
        <v>55</v>
      </c>
      <c r="B9" s="261" t="s">
        <v>152</v>
      </c>
      <c r="C9" s="147" t="s">
        <v>87</v>
      </c>
      <c r="D9" s="262" t="s">
        <v>147</v>
      </c>
      <c r="F9" s="239" t="s">
        <v>108</v>
      </c>
      <c r="J9" s="14"/>
    </row>
    <row r="10" spans="1:10" ht="75">
      <c r="A10" s="534">
        <v>1</v>
      </c>
      <c r="B10" s="530" t="s">
        <v>972</v>
      </c>
      <c r="C10" s="153">
        <v>2019</v>
      </c>
      <c r="D10" s="331">
        <v>5</v>
      </c>
      <c r="F10" s="240" t="s">
        <v>170</v>
      </c>
      <c r="G10" s="325" t="s">
        <v>261</v>
      </c>
      <c r="J10" s="241"/>
    </row>
    <row r="11" spans="1:10" ht="30">
      <c r="A11" s="535">
        <f>A10+1</f>
        <v>2</v>
      </c>
      <c r="B11" s="531" t="s">
        <v>820</v>
      </c>
      <c r="C11" s="340">
        <v>2013</v>
      </c>
      <c r="D11" s="341">
        <v>5</v>
      </c>
      <c r="J11" s="53"/>
    </row>
    <row r="12" spans="1:10" ht="30.75" thickBot="1">
      <c r="A12" s="536">
        <f t="shared" ref="A12" si="0">A11+1</f>
        <v>3</v>
      </c>
      <c r="B12" s="532" t="s">
        <v>819</v>
      </c>
      <c r="C12" s="144">
        <v>2012</v>
      </c>
      <c r="D12" s="528">
        <v>5</v>
      </c>
    </row>
    <row r="13" spans="1:10" ht="15.75" thickBot="1">
      <c r="A13" s="337"/>
      <c r="B13" s="263"/>
      <c r="C13" s="338" t="str">
        <f>"Total "&amp;LEFT(A7,3)</f>
        <v>Total I21</v>
      </c>
      <c r="D13" s="339">
        <f>SUM(D10:D12)</f>
        <v>15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sheetPr>
    <tabColor theme="6"/>
  </sheetPr>
  <dimension ref="A1:G78"/>
  <sheetViews>
    <sheetView topLeftCell="A16" workbookViewId="0">
      <selection activeCell="I16" sqref="I16"/>
    </sheetView>
  </sheetViews>
  <sheetFormatPr defaultRowHeight="15"/>
  <cols>
    <col min="1" max="1" width="5.140625" customWidth="1"/>
    <col min="2" max="2" width="98.28515625" customWidth="1"/>
    <col min="3" max="3" width="15.7109375" customWidth="1"/>
    <col min="4" max="4" width="9.7109375" customWidth="1"/>
  </cols>
  <sheetData>
    <row r="1" spans="1:7" ht="15.75">
      <c r="A1" s="233" t="str">
        <f>'Date initiale'!C3</f>
        <v>Universitatea de Arhitectură și Urbanism "Ion Mincu" București</v>
      </c>
      <c r="B1" s="233"/>
      <c r="C1" s="233"/>
      <c r="D1" s="17"/>
    </row>
    <row r="2" spans="1:7" ht="15.75">
      <c r="A2" s="233" t="str">
        <f>'Date initiale'!B4&amp;" "&amp;'Date initiale'!C4</f>
        <v>Facultatea ARHITECTURA</v>
      </c>
      <c r="B2" s="233"/>
      <c r="C2" s="233"/>
      <c r="D2" s="17"/>
    </row>
    <row r="3" spans="1:7" ht="15.75">
      <c r="A3" s="233" t="str">
        <f>'Date initiale'!B5&amp;" "&amp;'Date initiale'!C5</f>
        <v>Departamentul Sinteza Proiectării de Arhitectură</v>
      </c>
      <c r="B3" s="233"/>
      <c r="C3" s="233"/>
      <c r="D3" s="17"/>
    </row>
    <row r="4" spans="1:7">
      <c r="A4" s="113" t="str">
        <f>'Date initiale'!C6&amp;", "&amp;'Date initiale'!C7</f>
        <v>[Zamfir, Mihaela Magdalena], C25</v>
      </c>
      <c r="B4" s="113"/>
      <c r="C4" s="113"/>
    </row>
    <row r="5" spans="1:7" s="174" customFormat="1">
      <c r="A5" s="113"/>
      <c r="B5" s="113"/>
      <c r="C5" s="113"/>
    </row>
    <row r="6" spans="1:7" ht="15.75">
      <c r="A6" s="611" t="s">
        <v>110</v>
      </c>
      <c r="B6" s="611"/>
      <c r="C6" s="611"/>
      <c r="D6" s="611"/>
    </row>
    <row r="7" spans="1:7" s="174" customFormat="1" ht="66.75" customHeight="1">
      <c r="A7" s="613"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613"/>
      <c r="C7" s="613"/>
      <c r="D7" s="613"/>
    </row>
    <row r="8" spans="1:7" ht="16.5" thickBot="1">
      <c r="A8" s="56"/>
      <c r="B8" s="56"/>
      <c r="C8" s="56"/>
      <c r="D8" s="56"/>
    </row>
    <row r="9" spans="1:7" ht="30.75" thickBot="1">
      <c r="A9" s="180" t="s">
        <v>55</v>
      </c>
      <c r="B9" s="384" t="s">
        <v>158</v>
      </c>
      <c r="C9" s="384" t="s">
        <v>81</v>
      </c>
      <c r="D9" s="385" t="s">
        <v>147</v>
      </c>
      <c r="F9" s="239" t="s">
        <v>108</v>
      </c>
    </row>
    <row r="10" spans="1:7" ht="15.75">
      <c r="A10" s="387">
        <v>1</v>
      </c>
      <c r="B10" s="390" t="s">
        <v>752</v>
      </c>
      <c r="C10" s="153">
        <v>2019</v>
      </c>
      <c r="D10" s="288">
        <v>5</v>
      </c>
      <c r="E10" s="44"/>
      <c r="F10" s="240" t="s">
        <v>174</v>
      </c>
      <c r="G10" s="325" t="s">
        <v>263</v>
      </c>
    </row>
    <row r="11" spans="1:7" ht="15.75">
      <c r="A11" s="388">
        <f>A10+1</f>
        <v>2</v>
      </c>
      <c r="B11" s="391" t="s">
        <v>752</v>
      </c>
      <c r="C11" s="39">
        <v>2018</v>
      </c>
      <c r="D11" s="283">
        <v>5</v>
      </c>
      <c r="E11" s="44"/>
      <c r="F11" s="240" t="s">
        <v>170</v>
      </c>
    </row>
    <row r="12" spans="1:7" ht="15.75">
      <c r="A12" s="388">
        <f t="shared" ref="A12:A18" si="0">A11+1</f>
        <v>3</v>
      </c>
      <c r="B12" s="391" t="s">
        <v>752</v>
      </c>
      <c r="C12" s="39">
        <v>2017</v>
      </c>
      <c r="D12" s="298">
        <v>5</v>
      </c>
      <c r="E12" s="44"/>
      <c r="F12" s="240" t="s">
        <v>170</v>
      </c>
    </row>
    <row r="13" spans="1:7" ht="15.75">
      <c r="A13" s="388">
        <f t="shared" si="0"/>
        <v>4</v>
      </c>
      <c r="B13" s="391" t="s">
        <v>752</v>
      </c>
      <c r="C13" s="39">
        <v>2016</v>
      </c>
      <c r="D13" s="298">
        <v>5</v>
      </c>
      <c r="E13" s="44"/>
      <c r="F13" s="240">
        <v>20</v>
      </c>
    </row>
    <row r="14" spans="1:7" ht="15.75">
      <c r="A14" s="388">
        <f t="shared" si="0"/>
        <v>5</v>
      </c>
      <c r="B14" s="391" t="s">
        <v>753</v>
      </c>
      <c r="C14" s="39">
        <v>2019</v>
      </c>
      <c r="D14" s="298">
        <v>5</v>
      </c>
      <c r="E14" s="44"/>
    </row>
    <row r="15" spans="1:7" s="174" customFormat="1" ht="45">
      <c r="A15" s="388">
        <v>6</v>
      </c>
      <c r="B15" s="391" t="s">
        <v>766</v>
      </c>
      <c r="C15" s="39">
        <v>2019</v>
      </c>
      <c r="D15" s="298">
        <v>10</v>
      </c>
      <c r="E15" s="44"/>
    </row>
    <row r="16" spans="1:7" s="174" customFormat="1" ht="45">
      <c r="A16" s="388">
        <v>7</v>
      </c>
      <c r="B16" s="391" t="s">
        <v>785</v>
      </c>
      <c r="C16" s="39">
        <v>2019</v>
      </c>
      <c r="D16" s="298">
        <v>5</v>
      </c>
      <c r="E16" s="44"/>
    </row>
    <row r="17" spans="1:5" ht="15.75">
      <c r="A17" s="388">
        <v>8</v>
      </c>
      <c r="B17" s="391" t="s">
        <v>761</v>
      </c>
      <c r="C17" s="39">
        <v>2019</v>
      </c>
      <c r="D17" s="298">
        <v>10</v>
      </c>
      <c r="E17" s="44"/>
    </row>
    <row r="18" spans="1:5" ht="15.75">
      <c r="A18" s="388">
        <f t="shared" si="0"/>
        <v>9</v>
      </c>
      <c r="B18" s="391" t="s">
        <v>762</v>
      </c>
      <c r="C18" s="39">
        <v>2019</v>
      </c>
      <c r="D18" s="298">
        <v>10</v>
      </c>
      <c r="E18" s="44"/>
    </row>
    <row r="19" spans="1:5" s="174" customFormat="1" ht="15.75">
      <c r="A19" s="388">
        <v>10</v>
      </c>
      <c r="B19" s="391" t="s">
        <v>763</v>
      </c>
      <c r="C19" s="39">
        <v>2019</v>
      </c>
      <c r="D19" s="298">
        <v>10</v>
      </c>
      <c r="E19" s="44"/>
    </row>
    <row r="20" spans="1:5" s="174" customFormat="1" ht="15.75">
      <c r="A20" s="388">
        <v>11</v>
      </c>
      <c r="B20" s="391" t="s">
        <v>763</v>
      </c>
      <c r="C20" s="39">
        <v>2018</v>
      </c>
      <c r="D20" s="298">
        <v>10</v>
      </c>
      <c r="E20" s="44"/>
    </row>
    <row r="21" spans="1:5" s="174" customFormat="1" ht="15.75">
      <c r="A21" s="388">
        <v>12</v>
      </c>
      <c r="B21" s="391" t="s">
        <v>763</v>
      </c>
      <c r="C21" s="39">
        <v>2017</v>
      </c>
      <c r="D21" s="298">
        <v>10</v>
      </c>
      <c r="E21" s="44"/>
    </row>
    <row r="22" spans="1:5" s="174" customFormat="1" ht="30">
      <c r="A22" s="388">
        <v>13</v>
      </c>
      <c r="B22" s="391" t="s">
        <v>764</v>
      </c>
      <c r="C22" s="39">
        <v>2017</v>
      </c>
      <c r="D22" s="298">
        <v>10</v>
      </c>
      <c r="E22" s="44"/>
    </row>
    <row r="23" spans="1:5" s="174" customFormat="1" ht="45">
      <c r="A23" s="388">
        <v>14</v>
      </c>
      <c r="B23" s="391" t="s">
        <v>781</v>
      </c>
      <c r="C23" s="39">
        <v>2019</v>
      </c>
      <c r="D23" s="298">
        <v>5</v>
      </c>
      <c r="E23" s="44"/>
    </row>
    <row r="24" spans="1:5" s="174" customFormat="1" ht="45">
      <c r="A24" s="388">
        <v>15</v>
      </c>
      <c r="B24" s="391" t="s">
        <v>782</v>
      </c>
      <c r="C24" s="39">
        <v>2014</v>
      </c>
      <c r="D24" s="298">
        <v>5</v>
      </c>
      <c r="E24" s="44"/>
    </row>
    <row r="25" spans="1:5" s="174" customFormat="1" ht="60">
      <c r="A25" s="388">
        <v>16</v>
      </c>
      <c r="B25" s="391" t="s">
        <v>765</v>
      </c>
      <c r="C25" s="39">
        <v>2017</v>
      </c>
      <c r="D25" s="298">
        <v>5</v>
      </c>
      <c r="E25" s="44"/>
    </row>
    <row r="26" spans="1:5" s="174" customFormat="1" ht="45">
      <c r="A26" s="388">
        <v>17</v>
      </c>
      <c r="B26" s="391" t="s">
        <v>787</v>
      </c>
      <c r="C26" s="39">
        <v>2017</v>
      </c>
      <c r="D26" s="298">
        <v>5</v>
      </c>
      <c r="E26" s="44"/>
    </row>
    <row r="27" spans="1:5" s="174" customFormat="1" ht="45">
      <c r="A27" s="388">
        <v>18</v>
      </c>
      <c r="B27" s="391" t="s">
        <v>787</v>
      </c>
      <c r="C27" s="39">
        <v>2016</v>
      </c>
      <c r="D27" s="298">
        <v>5</v>
      </c>
      <c r="E27" s="44"/>
    </row>
    <row r="28" spans="1:5" s="174" customFormat="1" ht="45">
      <c r="A28" s="388">
        <v>19</v>
      </c>
      <c r="B28" s="391" t="s">
        <v>788</v>
      </c>
      <c r="C28" s="39">
        <v>2015</v>
      </c>
      <c r="D28" s="298">
        <v>5</v>
      </c>
      <c r="E28" s="44"/>
    </row>
    <row r="29" spans="1:5" s="174" customFormat="1" ht="30">
      <c r="A29" s="388"/>
      <c r="B29" s="391" t="s">
        <v>786</v>
      </c>
      <c r="C29" s="39">
        <v>2015</v>
      </c>
      <c r="D29" s="298">
        <v>10</v>
      </c>
      <c r="E29" s="44"/>
    </row>
    <row r="30" spans="1:5" s="174" customFormat="1" ht="45">
      <c r="A30" s="388">
        <v>20</v>
      </c>
      <c r="B30" s="391" t="s">
        <v>779</v>
      </c>
      <c r="C30" s="39" t="s">
        <v>778</v>
      </c>
      <c r="D30" s="298">
        <v>10</v>
      </c>
      <c r="E30" s="44"/>
    </row>
    <row r="31" spans="1:5" s="174" customFormat="1" ht="45">
      <c r="A31" s="388">
        <v>21</v>
      </c>
      <c r="B31" s="391" t="s">
        <v>780</v>
      </c>
      <c r="C31" s="39" t="s">
        <v>533</v>
      </c>
      <c r="D31" s="298">
        <v>10</v>
      </c>
      <c r="E31" s="44"/>
    </row>
    <row r="32" spans="1:5" ht="16.5" thickBot="1">
      <c r="A32" s="389">
        <v>22</v>
      </c>
      <c r="B32" s="420" t="s">
        <v>789</v>
      </c>
      <c r="C32" s="144">
        <v>2012</v>
      </c>
      <c r="D32" s="299">
        <v>10</v>
      </c>
      <c r="E32" s="44"/>
    </row>
    <row r="33" spans="1:5" ht="16.5" thickBot="1">
      <c r="A33" s="337"/>
      <c r="B33" s="263"/>
      <c r="C33" s="375" t="str">
        <f>"Total "&amp;LEFT(A7,3)</f>
        <v>Total I22</v>
      </c>
      <c r="D33" s="339">
        <f>SUM(D10:D32)</f>
        <v>170</v>
      </c>
      <c r="E33" s="44"/>
    </row>
    <row r="34" spans="1:5" ht="15.75">
      <c r="A34" s="44"/>
      <c r="B34" s="45"/>
      <c r="C34" s="44"/>
      <c r="D34" s="44"/>
      <c r="E34" s="44"/>
    </row>
    <row r="35" spans="1:5" ht="15.75">
      <c r="A35" s="44"/>
      <c r="B35" s="45"/>
      <c r="C35" s="44"/>
      <c r="D35" s="44"/>
      <c r="E35" s="44"/>
    </row>
    <row r="36" spans="1:5" ht="15.75">
      <c r="A36" s="44"/>
      <c r="B36" s="45"/>
      <c r="C36" s="44"/>
      <c r="D36" s="44"/>
      <c r="E36" s="44"/>
    </row>
    <row r="37" spans="1:5" ht="15.75">
      <c r="A37" s="44"/>
      <c r="B37" s="45"/>
      <c r="C37" s="44"/>
      <c r="D37" s="44"/>
      <c r="E37" s="44"/>
    </row>
    <row r="38" spans="1:5" ht="15.75">
      <c r="A38" s="44"/>
      <c r="B38" s="45"/>
      <c r="C38" s="44"/>
      <c r="D38" s="44"/>
      <c r="E38" s="44"/>
    </row>
    <row r="39" spans="1:5" ht="15.75">
      <c r="A39" s="44"/>
      <c r="B39" s="45"/>
      <c r="C39" s="44"/>
      <c r="D39" s="44"/>
      <c r="E39" s="44"/>
    </row>
    <row r="40" spans="1:5" ht="15.75">
      <c r="A40" s="44"/>
      <c r="B40" s="46"/>
      <c r="C40" s="44"/>
      <c r="D40" s="44"/>
      <c r="E40" s="44"/>
    </row>
    <row r="41" spans="1:5" ht="15.75">
      <c r="A41" s="44"/>
      <c r="B41" s="45"/>
      <c r="C41" s="44"/>
      <c r="D41" s="44"/>
      <c r="E41" s="44"/>
    </row>
    <row r="42" spans="1:5" ht="15.75">
      <c r="A42" s="44"/>
      <c r="B42" s="45"/>
      <c r="C42" s="44"/>
      <c r="D42" s="44"/>
      <c r="E42" s="44"/>
    </row>
    <row r="43" spans="1:5" ht="15.75">
      <c r="A43" s="44"/>
      <c r="B43" s="47"/>
      <c r="C43" s="44"/>
      <c r="D43" s="44"/>
      <c r="E43" s="44"/>
    </row>
    <row r="44" spans="1:5" ht="15.75">
      <c r="A44" s="44"/>
      <c r="B44" s="35"/>
      <c r="C44" s="44"/>
      <c r="D44" s="44"/>
      <c r="E44" s="44"/>
    </row>
    <row r="45" spans="1:5" ht="15.75">
      <c r="A45" s="44"/>
      <c r="B45" s="35"/>
      <c r="C45" s="44"/>
      <c r="D45" s="44"/>
      <c r="E45" s="44"/>
    </row>
    <row r="46" spans="1:5" ht="15.75">
      <c r="A46" s="44"/>
      <c r="B46" s="44"/>
      <c r="C46" s="44"/>
      <c r="D46" s="44"/>
      <c r="E46" s="44"/>
    </row>
    <row r="47" spans="1:5" ht="15.75">
      <c r="A47" s="44"/>
      <c r="B47" s="44"/>
      <c r="C47" s="44"/>
      <c r="D47" s="44"/>
      <c r="E47" s="44"/>
    </row>
    <row r="48" spans="1:5" ht="15.75">
      <c r="A48" s="44"/>
      <c r="B48" s="44"/>
      <c r="C48" s="44"/>
      <c r="D48" s="44"/>
      <c r="E48" s="44"/>
    </row>
    <row r="49" spans="1:5" ht="15.75">
      <c r="A49" s="44"/>
      <c r="B49" s="44"/>
      <c r="C49" s="44"/>
      <c r="D49" s="44"/>
      <c r="E49" s="44"/>
    </row>
    <row r="50" spans="1:5" ht="15.75">
      <c r="A50" s="44"/>
      <c r="B50" s="44"/>
      <c r="C50" s="44"/>
      <c r="D50" s="44"/>
      <c r="E50" s="44"/>
    </row>
    <row r="51" spans="1:5" ht="15.75">
      <c r="A51" s="44"/>
      <c r="B51" s="44"/>
      <c r="C51" s="44"/>
      <c r="D51" s="44"/>
      <c r="E51" s="44"/>
    </row>
    <row r="52" spans="1:5" ht="15.75">
      <c r="A52" s="44"/>
      <c r="B52" s="44"/>
      <c r="C52" s="44"/>
      <c r="D52" s="44"/>
      <c r="E52" s="44"/>
    </row>
    <row r="53" spans="1:5" ht="15.75">
      <c r="A53" s="44"/>
      <c r="B53" s="44"/>
      <c r="C53" s="44"/>
      <c r="D53" s="44"/>
      <c r="E53" s="44"/>
    </row>
    <row r="54" spans="1:5" ht="15.75">
      <c r="A54" s="44"/>
      <c r="B54" s="44"/>
      <c r="C54" s="44"/>
      <c r="D54" s="44"/>
      <c r="E54" s="44"/>
    </row>
    <row r="55" spans="1:5" ht="15.75">
      <c r="A55" s="44"/>
      <c r="B55" s="44"/>
      <c r="C55" s="44"/>
      <c r="D55" s="44"/>
      <c r="E55" s="44"/>
    </row>
    <row r="56" spans="1:5" ht="15.75">
      <c r="A56" s="44"/>
      <c r="B56" s="44"/>
      <c r="C56" s="44"/>
      <c r="D56" s="44"/>
      <c r="E56" s="44"/>
    </row>
    <row r="57" spans="1:5" ht="15.75">
      <c r="A57" s="44"/>
      <c r="B57" s="44"/>
      <c r="C57" s="44"/>
      <c r="D57" s="44"/>
      <c r="E57" s="44"/>
    </row>
    <row r="58" spans="1:5" ht="15.75">
      <c r="A58" s="44"/>
      <c r="B58" s="44"/>
      <c r="C58" s="44"/>
      <c r="D58" s="44"/>
      <c r="E58" s="44"/>
    </row>
    <row r="59" spans="1:5" ht="15.75">
      <c r="A59" s="44"/>
      <c r="B59" s="44"/>
      <c r="C59" s="44"/>
      <c r="D59" s="44"/>
      <c r="E59" s="44"/>
    </row>
    <row r="60" spans="1:5" ht="15.75">
      <c r="A60" s="44"/>
      <c r="B60" s="44"/>
      <c r="C60" s="44"/>
      <c r="D60" s="44"/>
      <c r="E60" s="44"/>
    </row>
    <row r="61" spans="1:5" ht="15.75">
      <c r="A61" s="44"/>
      <c r="B61" s="44"/>
      <c r="C61" s="44"/>
      <c r="D61" s="44"/>
      <c r="E61" s="44"/>
    </row>
    <row r="62" spans="1:5" ht="15.75">
      <c r="A62" s="44"/>
      <c r="B62" s="44"/>
      <c r="C62" s="44"/>
      <c r="D62" s="44"/>
      <c r="E62" s="44"/>
    </row>
    <row r="63" spans="1:5" ht="15.75">
      <c r="A63" s="44"/>
      <c r="B63" s="44"/>
      <c r="C63" s="44"/>
      <c r="D63" s="44"/>
      <c r="E63" s="44"/>
    </row>
    <row r="64" spans="1:5" ht="15.75">
      <c r="A64" s="44"/>
      <c r="B64" s="44"/>
      <c r="C64" s="44"/>
      <c r="D64" s="44"/>
      <c r="E64" s="44"/>
    </row>
    <row r="65" spans="1:5" ht="15.75">
      <c r="A65" s="44"/>
      <c r="B65" s="44"/>
      <c r="C65" s="44"/>
      <c r="D65" s="44"/>
      <c r="E65" s="44"/>
    </row>
    <row r="66" spans="1:5" ht="15.75">
      <c r="A66" s="44"/>
      <c r="B66" s="44"/>
      <c r="C66" s="44"/>
      <c r="D66" s="44"/>
      <c r="E66" s="44"/>
    </row>
    <row r="67" spans="1:5" ht="15.75">
      <c r="A67" s="44"/>
      <c r="B67" s="44"/>
      <c r="C67" s="44"/>
      <c r="D67" s="44"/>
      <c r="E67" s="44"/>
    </row>
    <row r="68" spans="1:5" ht="15.75">
      <c r="A68" s="44"/>
      <c r="B68" s="44"/>
      <c r="C68" s="44"/>
      <c r="D68" s="44"/>
      <c r="E68" s="44"/>
    </row>
    <row r="69" spans="1:5" ht="15.75">
      <c r="A69" s="44"/>
      <c r="B69" s="44"/>
      <c r="C69" s="44"/>
      <c r="D69" s="44"/>
      <c r="E69" s="44"/>
    </row>
    <row r="70" spans="1:5" ht="15.75">
      <c r="A70" s="44"/>
      <c r="B70" s="44"/>
      <c r="C70" s="44"/>
      <c r="D70" s="44"/>
      <c r="E70" s="44"/>
    </row>
    <row r="71" spans="1:5" ht="15.75">
      <c r="A71" s="44"/>
      <c r="B71" s="44"/>
      <c r="C71" s="44"/>
      <c r="D71" s="44"/>
      <c r="E71" s="44"/>
    </row>
    <row r="72" spans="1:5" ht="15.75">
      <c r="A72" s="44"/>
      <c r="B72" s="44"/>
      <c r="C72" s="44"/>
      <c r="D72" s="44"/>
      <c r="E72" s="44"/>
    </row>
    <row r="73" spans="1:5" ht="15.75">
      <c r="A73" s="44"/>
      <c r="B73" s="44"/>
      <c r="C73" s="44"/>
      <c r="D73" s="44"/>
      <c r="E73" s="44"/>
    </row>
    <row r="74" spans="1:5" ht="15.75">
      <c r="A74" s="44"/>
      <c r="B74" s="44"/>
      <c r="C74" s="44"/>
      <c r="D74" s="44"/>
      <c r="E74" s="44"/>
    </row>
    <row r="75" spans="1:5" ht="15.75">
      <c r="A75" s="44"/>
      <c r="B75" s="44"/>
      <c r="C75" s="44"/>
      <c r="D75" s="44"/>
      <c r="E75" s="44"/>
    </row>
    <row r="76" spans="1:5" ht="15.75">
      <c r="A76" s="44"/>
      <c r="B76" s="44"/>
      <c r="C76" s="44"/>
      <c r="D76" s="44"/>
      <c r="E76" s="44"/>
    </row>
    <row r="77" spans="1:5" ht="15.75">
      <c r="A77" s="44"/>
      <c r="B77" s="44"/>
      <c r="C77" s="44"/>
      <c r="D77" s="44"/>
      <c r="E77" s="44"/>
    </row>
    <row r="78" spans="1:5" ht="15.75">
      <c r="A78" s="44"/>
      <c r="B78" s="44"/>
      <c r="C78" s="44"/>
      <c r="D78" s="44"/>
      <c r="E78" s="44"/>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sheetPr>
    <tabColor theme="6"/>
  </sheetPr>
  <dimension ref="A1:G20"/>
  <sheetViews>
    <sheetView topLeftCell="A4" workbookViewId="0">
      <selection activeCell="J13" sqref="J13"/>
    </sheetView>
  </sheetViews>
  <sheetFormatPr defaultRowHeight="15"/>
  <cols>
    <col min="1" max="1" width="5.140625" customWidth="1"/>
    <col min="2" max="2" width="98.28515625" customWidth="1"/>
    <col min="3" max="3" width="15.7109375" customWidth="1"/>
    <col min="4" max="4" width="9.7109375" customWidth="1"/>
  </cols>
  <sheetData>
    <row r="1" spans="1:7" ht="15.75">
      <c r="A1" s="233" t="str">
        <f>'Date initiale'!C3</f>
        <v>Universitatea de Arhitectură și Urbanism "Ion Mincu" București</v>
      </c>
      <c r="B1" s="233"/>
      <c r="C1" s="233"/>
      <c r="D1" s="40"/>
    </row>
    <row r="2" spans="1:7" ht="15.75">
      <c r="A2" s="233" t="str">
        <f>'Date initiale'!B4&amp;" "&amp;'Date initiale'!C4</f>
        <v>Facultatea ARHITECTURA</v>
      </c>
      <c r="B2" s="233"/>
      <c r="C2" s="233"/>
      <c r="D2" s="17"/>
    </row>
    <row r="3" spans="1:7" ht="15.75">
      <c r="A3" s="233" t="str">
        <f>'Date initiale'!B5&amp;" "&amp;'Date initiale'!C5</f>
        <v>Departamentul Sinteza Proiectării de Arhitectură</v>
      </c>
      <c r="B3" s="233"/>
      <c r="C3" s="233"/>
      <c r="D3" s="17"/>
    </row>
    <row r="4" spans="1:7">
      <c r="A4" s="113" t="str">
        <f>'Date initiale'!C6&amp;", "&amp;'Date initiale'!C7</f>
        <v>[Zamfir, Mihaela Magdalena], C25</v>
      </c>
      <c r="B4" s="113"/>
      <c r="C4" s="113"/>
    </row>
    <row r="5" spans="1:7" s="174" customFormat="1">
      <c r="A5" s="113"/>
      <c r="B5" s="113"/>
      <c r="C5" s="113"/>
    </row>
    <row r="6" spans="1:7" ht="15.75">
      <c r="A6" s="609" t="s">
        <v>110</v>
      </c>
      <c r="B6" s="609"/>
      <c r="C6" s="609"/>
      <c r="D6" s="609"/>
    </row>
    <row r="7" spans="1:7" s="349" customFormat="1" ht="39.75" customHeight="1">
      <c r="A7" s="618"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618"/>
      <c r="C7" s="618"/>
      <c r="D7" s="618"/>
    </row>
    <row r="8" spans="1:7" ht="15.75" customHeight="1" thickBot="1">
      <c r="A8" s="56"/>
      <c r="B8" s="56"/>
      <c r="C8" s="56"/>
      <c r="D8" s="56"/>
    </row>
    <row r="9" spans="1:7" ht="30.75" thickBot="1">
      <c r="A9" s="433" t="s">
        <v>55</v>
      </c>
      <c r="B9" s="426" t="s">
        <v>159</v>
      </c>
      <c r="C9" s="181" t="s">
        <v>81</v>
      </c>
      <c r="D9" s="336" t="s">
        <v>147</v>
      </c>
      <c r="F9" s="239" t="s">
        <v>108</v>
      </c>
      <c r="G9" s="174"/>
    </row>
    <row r="10" spans="1:7" s="174" customFormat="1" ht="30">
      <c r="A10" s="453">
        <v>1</v>
      </c>
      <c r="B10" s="563" t="s">
        <v>774</v>
      </c>
      <c r="C10" s="153">
        <v>2019</v>
      </c>
      <c r="D10" s="394">
        <v>5</v>
      </c>
      <c r="F10" s="240"/>
    </row>
    <row r="11" spans="1:7" s="174" customFormat="1" ht="30">
      <c r="A11" s="568">
        <v>2</v>
      </c>
      <c r="B11" s="564" t="s">
        <v>775</v>
      </c>
      <c r="C11" s="39">
        <v>2018</v>
      </c>
      <c r="D11" s="395">
        <v>5</v>
      </c>
      <c r="F11" s="240"/>
    </row>
    <row r="12" spans="1:7" s="174" customFormat="1" ht="30">
      <c r="A12" s="568">
        <v>3</v>
      </c>
      <c r="B12" s="564" t="s">
        <v>776</v>
      </c>
      <c r="C12" s="39">
        <v>2017</v>
      </c>
      <c r="D12" s="395">
        <v>5</v>
      </c>
      <c r="F12" s="240"/>
    </row>
    <row r="13" spans="1:7" s="174" customFormat="1" ht="45">
      <c r="A13" s="568">
        <v>4</v>
      </c>
      <c r="B13" s="564" t="s">
        <v>777</v>
      </c>
      <c r="C13" s="39" t="s">
        <v>772</v>
      </c>
      <c r="D13" s="301">
        <v>1</v>
      </c>
      <c r="F13" s="240"/>
    </row>
    <row r="14" spans="1:7" s="174" customFormat="1" ht="30">
      <c r="A14" s="568">
        <v>5</v>
      </c>
      <c r="B14" s="565" t="s">
        <v>767</v>
      </c>
      <c r="C14" s="39" t="s">
        <v>768</v>
      </c>
      <c r="D14" s="301">
        <v>1</v>
      </c>
      <c r="F14" s="240"/>
    </row>
    <row r="15" spans="1:7" s="174" customFormat="1" ht="45">
      <c r="A15" s="568">
        <v>6</v>
      </c>
      <c r="B15" s="566" t="s">
        <v>769</v>
      </c>
      <c r="C15" s="393">
        <v>42629</v>
      </c>
      <c r="D15" s="301">
        <v>1</v>
      </c>
      <c r="F15" s="240" t="s">
        <v>170</v>
      </c>
      <c r="G15" s="325" t="s">
        <v>260</v>
      </c>
    </row>
    <row r="16" spans="1:7" s="174" customFormat="1" ht="60">
      <c r="A16" s="568">
        <v>7</v>
      </c>
      <c r="B16" s="564" t="s">
        <v>770</v>
      </c>
      <c r="C16" s="393">
        <v>42524</v>
      </c>
      <c r="D16" s="301">
        <v>1</v>
      </c>
      <c r="F16" s="240" t="s">
        <v>172</v>
      </c>
      <c r="G16" s="325"/>
    </row>
    <row r="17" spans="1:7" s="174" customFormat="1" ht="60">
      <c r="A17" s="568">
        <v>8</v>
      </c>
      <c r="B17" s="564" t="s">
        <v>783</v>
      </c>
      <c r="C17" s="393">
        <v>42426</v>
      </c>
      <c r="D17" s="301">
        <v>1</v>
      </c>
      <c r="F17" s="240" t="s">
        <v>173</v>
      </c>
      <c r="G17" s="325"/>
    </row>
    <row r="18" spans="1:7" s="174" customFormat="1" ht="45">
      <c r="A18" s="568">
        <v>9</v>
      </c>
      <c r="B18" s="564" t="s">
        <v>784</v>
      </c>
      <c r="C18" s="393" t="s">
        <v>773</v>
      </c>
      <c r="D18" s="301">
        <v>5</v>
      </c>
      <c r="F18" s="240"/>
      <c r="G18" s="325"/>
    </row>
    <row r="19" spans="1:7" s="174" customFormat="1" ht="30.75" thickBot="1">
      <c r="A19" s="569">
        <v>10</v>
      </c>
      <c r="B19" s="567" t="s">
        <v>771</v>
      </c>
      <c r="C19" s="144" t="s">
        <v>721</v>
      </c>
      <c r="D19" s="302">
        <v>1</v>
      </c>
      <c r="F19" s="240"/>
      <c r="G19" s="325"/>
    </row>
    <row r="20" spans="1:7" ht="15.75" thickBot="1">
      <c r="A20" s="381"/>
      <c r="B20" s="113"/>
      <c r="C20" s="375" t="str">
        <f>"Total "&amp;LEFT(A7,3)</f>
        <v>Total I23</v>
      </c>
      <c r="D20" s="392">
        <f>SUM(D10:D19)</f>
        <v>26</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sheetPr>
    <tabColor theme="6"/>
  </sheetPr>
  <dimension ref="A1:I20"/>
  <sheetViews>
    <sheetView workbookViewId="0">
      <selection activeCell="L32" sqref="L32"/>
    </sheetView>
  </sheetViews>
  <sheetFormatPr defaultRowHeight="15"/>
  <cols>
    <col min="1" max="1" width="5.140625" customWidth="1"/>
    <col min="2" max="2" width="27.5703125" customWidth="1"/>
    <col min="3" max="3" width="46.85546875" style="174" customWidth="1"/>
    <col min="4" max="4" width="30" style="174" customWidth="1"/>
    <col min="5" max="5" width="10.5703125" customWidth="1"/>
    <col min="6" max="6" width="9.7109375" customWidth="1"/>
  </cols>
  <sheetData>
    <row r="1" spans="1:9">
      <c r="A1" s="235" t="str">
        <f>'Date initiale'!C3</f>
        <v>Universitatea de Arhitectură și Urbanism "Ion Mincu" București</v>
      </c>
      <c r="B1" s="235"/>
      <c r="C1" s="235"/>
      <c r="D1" s="235"/>
      <c r="E1" s="235"/>
    </row>
    <row r="2" spans="1:9">
      <c r="A2" s="235" t="str">
        <f>'Date initiale'!B4&amp;" "&amp;'Date initiale'!C4</f>
        <v>Facultatea ARHITECTURA</v>
      </c>
      <c r="B2" s="235"/>
      <c r="C2" s="235"/>
      <c r="D2" s="235"/>
      <c r="E2" s="235"/>
    </row>
    <row r="3" spans="1:9">
      <c r="A3" s="235" t="str">
        <f>'Date initiale'!B5&amp;" "&amp;'Date initiale'!C5</f>
        <v>Departamentul Sinteza Proiectării de Arhitectură</v>
      </c>
      <c r="B3" s="235"/>
      <c r="C3" s="235"/>
      <c r="D3" s="235"/>
      <c r="E3" s="235"/>
    </row>
    <row r="4" spans="1:9">
      <c r="A4" s="113" t="str">
        <f>'Date initiale'!C6&amp;", "&amp;'Date initiale'!C7</f>
        <v>[Zamfir, Mihaela Magdalena], C25</v>
      </c>
      <c r="B4" s="113"/>
      <c r="C4" s="113"/>
      <c r="D4" s="113"/>
      <c r="E4" s="113"/>
    </row>
    <row r="5" spans="1:9" s="174" customFormat="1">
      <c r="A5" s="113"/>
      <c r="B5" s="113"/>
      <c r="C5" s="113"/>
      <c r="D5" s="113"/>
      <c r="E5" s="113"/>
    </row>
    <row r="6" spans="1:9" ht="15.75">
      <c r="A6" s="252" t="s">
        <v>110</v>
      </c>
    </row>
    <row r="7" spans="1:9" ht="15.75">
      <c r="A7" s="613" t="str">
        <f>'Descriere indicatori'!B31&amp;". "&amp;'Descriere indicatori'!C31</f>
        <v xml:space="preserve">I24. Îndrumare de doctorat sau în co-tutelă la nivel internaţional/naţional </v>
      </c>
      <c r="B7" s="613"/>
      <c r="C7" s="613"/>
      <c r="D7" s="613"/>
      <c r="E7" s="613"/>
      <c r="F7" s="613"/>
    </row>
    <row r="8" spans="1:9" ht="15.75" thickBot="1"/>
    <row r="9" spans="1:9" ht="30.75" thickBot="1">
      <c r="A9" s="146" t="s">
        <v>55</v>
      </c>
      <c r="B9" s="147" t="s">
        <v>153</v>
      </c>
      <c r="C9" s="147" t="s">
        <v>155</v>
      </c>
      <c r="D9" s="147" t="s">
        <v>154</v>
      </c>
      <c r="E9" s="147" t="s">
        <v>81</v>
      </c>
      <c r="F9" s="262" t="s">
        <v>147</v>
      </c>
      <c r="H9" s="239" t="s">
        <v>108</v>
      </c>
    </row>
    <row r="10" spans="1:9">
      <c r="A10" s="152">
        <v>1</v>
      </c>
      <c r="B10" s="266"/>
      <c r="C10" s="266"/>
      <c r="D10" s="266"/>
      <c r="E10" s="153"/>
      <c r="F10" s="300"/>
      <c r="H10" s="240" t="s">
        <v>264</v>
      </c>
      <c r="I10" s="325" t="s">
        <v>265</v>
      </c>
    </row>
    <row r="11" spans="1:9">
      <c r="A11" s="154">
        <f>A10+1</f>
        <v>2</v>
      </c>
      <c r="B11" s="265"/>
      <c r="C11" s="265"/>
      <c r="D11" s="265"/>
      <c r="E11" s="39"/>
      <c r="F11" s="301"/>
      <c r="H11" s="174"/>
      <c r="I11" s="325" t="s">
        <v>266</v>
      </c>
    </row>
    <row r="12" spans="1:9">
      <c r="A12" s="154">
        <f t="shared" ref="A12:A19" si="0">A11+1</f>
        <v>3</v>
      </c>
      <c r="B12" s="265"/>
      <c r="C12" s="265"/>
      <c r="D12" s="265"/>
      <c r="E12" s="39"/>
      <c r="F12" s="301"/>
    </row>
    <row r="13" spans="1:9">
      <c r="A13" s="154">
        <f t="shared" si="0"/>
        <v>4</v>
      </c>
      <c r="B13" s="265"/>
      <c r="C13" s="265"/>
      <c r="D13" s="265"/>
      <c r="E13" s="39"/>
      <c r="F13" s="301"/>
    </row>
    <row r="14" spans="1:9">
      <c r="A14" s="154">
        <f t="shared" si="0"/>
        <v>5</v>
      </c>
      <c r="B14" s="265"/>
      <c r="C14" s="265"/>
      <c r="D14" s="265"/>
      <c r="E14" s="39"/>
      <c r="F14" s="301"/>
    </row>
    <row r="15" spans="1:9">
      <c r="A15" s="154">
        <f t="shared" si="0"/>
        <v>6</v>
      </c>
      <c r="B15" s="265"/>
      <c r="C15" s="265"/>
      <c r="D15" s="265"/>
      <c r="E15" s="39"/>
      <c r="F15" s="301"/>
    </row>
    <row r="16" spans="1:9">
      <c r="A16" s="154">
        <f t="shared" si="0"/>
        <v>7</v>
      </c>
      <c r="B16" s="265"/>
      <c r="C16" s="265"/>
      <c r="D16" s="265"/>
      <c r="E16" s="39"/>
      <c r="F16" s="301"/>
    </row>
    <row r="17" spans="1:6">
      <c r="A17" s="154">
        <f t="shared" si="0"/>
        <v>8</v>
      </c>
      <c r="B17" s="265"/>
      <c r="C17" s="265"/>
      <c r="D17" s="265"/>
      <c r="E17" s="39"/>
      <c r="F17" s="301"/>
    </row>
    <row r="18" spans="1:6">
      <c r="A18" s="154">
        <f t="shared" si="0"/>
        <v>9</v>
      </c>
      <c r="B18" s="265"/>
      <c r="C18" s="265"/>
      <c r="D18" s="265"/>
      <c r="E18" s="39"/>
      <c r="F18" s="301"/>
    </row>
    <row r="19" spans="1:6" ht="15.75" thickBot="1">
      <c r="A19" s="267">
        <f t="shared" si="0"/>
        <v>10</v>
      </c>
      <c r="B19" s="268"/>
      <c r="C19" s="268"/>
      <c r="D19" s="268"/>
      <c r="E19" s="144"/>
      <c r="F19" s="302"/>
    </row>
    <row r="20" spans="1:6" ht="15.75" thickBot="1">
      <c r="A20" s="303"/>
      <c r="B20" s="113"/>
      <c r="C20" s="113"/>
      <c r="D20" s="113"/>
      <c r="E20" s="115" t="str">
        <f>"Total "&amp;LEFT(A7,3)</f>
        <v>Total I24</v>
      </c>
      <c r="F20" s="269">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dimension ref="A1:AB15"/>
  <sheetViews>
    <sheetView workbookViewId="0">
      <selection activeCell="A16" sqref="A16"/>
    </sheetView>
  </sheetViews>
  <sheetFormatPr defaultRowHeight="15"/>
  <sheetData>
    <row r="1" spans="1:28">
      <c r="A1" t="s">
        <v>106</v>
      </c>
      <c r="AA1" s="271"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sheetPr>
    <tabColor theme="4"/>
  </sheetPr>
  <dimension ref="A1:E62"/>
  <sheetViews>
    <sheetView showGridLines="0" showRowColHeaders="0" zoomScale="115" zoomScaleNormal="115" workbookViewId="0">
      <selection activeCell="C6" sqref="C6"/>
    </sheetView>
  </sheetViews>
  <sheetFormatPr defaultRowHeight="15"/>
  <cols>
    <col min="1" max="1" width="3.85546875" style="174" customWidth="1"/>
    <col min="2" max="2" width="9.140625" customWidth="1"/>
    <col min="3" max="3" width="55" customWidth="1"/>
    <col min="4" max="4" width="9.42578125" style="65" customWidth="1"/>
    <col min="5" max="5" width="14.28515625" customWidth="1"/>
  </cols>
  <sheetData>
    <row r="1" spans="2:5">
      <c r="B1" s="79" t="s">
        <v>187</v>
      </c>
      <c r="D1"/>
    </row>
    <row r="2" spans="2:5">
      <c r="B2" s="79"/>
      <c r="D2"/>
    </row>
    <row r="3" spans="2:5" ht="45">
      <c r="B3" s="64" t="s">
        <v>63</v>
      </c>
      <c r="C3" s="12" t="s">
        <v>17</v>
      </c>
      <c r="D3" s="64" t="s">
        <v>18</v>
      </c>
      <c r="E3" s="12" t="s">
        <v>97</v>
      </c>
    </row>
    <row r="4" spans="2:5" ht="30">
      <c r="B4" s="70" t="s">
        <v>112</v>
      </c>
      <c r="C4" s="11" t="s">
        <v>20</v>
      </c>
      <c r="D4" s="70" t="s">
        <v>196</v>
      </c>
      <c r="E4" s="67" t="s">
        <v>98</v>
      </c>
    </row>
    <row r="5" spans="2:5">
      <c r="B5" s="70" t="s">
        <v>113</v>
      </c>
      <c r="C5" s="11" t="s">
        <v>22</v>
      </c>
      <c r="D5" s="70" t="s">
        <v>197</v>
      </c>
      <c r="E5" s="67" t="s">
        <v>16</v>
      </c>
    </row>
    <row r="6" spans="2:5" ht="30">
      <c r="B6" s="70" t="s">
        <v>114</v>
      </c>
      <c r="C6" s="30" t="s">
        <v>24</v>
      </c>
      <c r="D6" s="70" t="s">
        <v>198</v>
      </c>
      <c r="E6" s="67" t="s">
        <v>25</v>
      </c>
    </row>
    <row r="7" spans="2:5">
      <c r="B7" s="70" t="s">
        <v>115</v>
      </c>
      <c r="C7" s="11" t="s">
        <v>199</v>
      </c>
      <c r="D7" s="70" t="s">
        <v>198</v>
      </c>
      <c r="E7" s="67" t="s">
        <v>27</v>
      </c>
    </row>
    <row r="8" spans="2:5" s="52" customFormat="1" ht="60">
      <c r="B8" s="70" t="s">
        <v>116</v>
      </c>
      <c r="C8" s="67" t="s">
        <v>200</v>
      </c>
      <c r="D8" s="70" t="s">
        <v>198</v>
      </c>
      <c r="E8" s="67" t="s">
        <v>27</v>
      </c>
    </row>
    <row r="9" spans="2:5" ht="30" customHeight="1">
      <c r="B9" s="70" t="s">
        <v>117</v>
      </c>
      <c r="C9" s="15" t="s">
        <v>201</v>
      </c>
      <c r="D9" s="70" t="s">
        <v>202</v>
      </c>
      <c r="E9" s="67" t="s">
        <v>27</v>
      </c>
    </row>
    <row r="10" spans="2:5" ht="30" customHeight="1">
      <c r="B10" s="70" t="s">
        <v>118</v>
      </c>
      <c r="C10" s="15" t="s">
        <v>203</v>
      </c>
      <c r="D10" s="70" t="s">
        <v>202</v>
      </c>
      <c r="E10" s="67" t="s">
        <v>27</v>
      </c>
    </row>
    <row r="11" spans="2:5" ht="30">
      <c r="B11" s="70" t="s">
        <v>119</v>
      </c>
      <c r="C11" s="15" t="s">
        <v>204</v>
      </c>
      <c r="D11" s="70" t="s">
        <v>198</v>
      </c>
      <c r="E11" s="67" t="s">
        <v>32</v>
      </c>
    </row>
    <row r="12" spans="2:5" ht="30">
      <c r="B12" s="70" t="s">
        <v>120</v>
      </c>
      <c r="C12" s="11" t="s">
        <v>205</v>
      </c>
      <c r="D12" s="70" t="s">
        <v>206</v>
      </c>
      <c r="E12" s="67" t="s">
        <v>32</v>
      </c>
    </row>
    <row r="13" spans="2:5" ht="62.25" customHeight="1">
      <c r="B13" s="70" t="s">
        <v>121</v>
      </c>
      <c r="C13" s="66" t="s">
        <v>207</v>
      </c>
      <c r="D13" s="70" t="s">
        <v>208</v>
      </c>
      <c r="E13" s="67" t="s">
        <v>35</v>
      </c>
    </row>
    <row r="14" spans="2:5" ht="60">
      <c r="B14" s="71" t="s">
        <v>122</v>
      </c>
      <c r="C14" s="15" t="s">
        <v>209</v>
      </c>
      <c r="D14" s="70" t="s">
        <v>210</v>
      </c>
      <c r="E14" s="67" t="s">
        <v>37</v>
      </c>
    </row>
    <row r="15" spans="2:5" ht="76.5" customHeight="1">
      <c r="B15" s="72"/>
      <c r="C15" s="15" t="s">
        <v>211</v>
      </c>
      <c r="D15" s="70" t="s">
        <v>212</v>
      </c>
      <c r="E15" s="67" t="s">
        <v>38</v>
      </c>
    </row>
    <row r="16" spans="2:5" ht="30">
      <c r="B16" s="73"/>
      <c r="C16" s="34" t="s">
        <v>213</v>
      </c>
      <c r="D16" s="70" t="s">
        <v>214</v>
      </c>
      <c r="E16" s="67" t="s">
        <v>39</v>
      </c>
    </row>
    <row r="17" spans="2:5" ht="90" customHeight="1">
      <c r="B17" s="70" t="s">
        <v>123</v>
      </c>
      <c r="C17" s="15" t="s">
        <v>215</v>
      </c>
      <c r="D17" s="70" t="s">
        <v>216</v>
      </c>
      <c r="E17" s="67" t="s">
        <v>59</v>
      </c>
    </row>
    <row r="18" spans="2:5" ht="61.5" customHeight="1">
      <c r="B18" s="70" t="s">
        <v>124</v>
      </c>
      <c r="C18" s="15" t="s">
        <v>217</v>
      </c>
      <c r="D18" s="70" t="s">
        <v>218</v>
      </c>
      <c r="E18" s="67" t="s">
        <v>59</v>
      </c>
    </row>
    <row r="19" spans="2:5" ht="75" customHeight="1">
      <c r="B19" s="597" t="s">
        <v>125</v>
      </c>
      <c r="C19" s="11" t="s">
        <v>219</v>
      </c>
      <c r="D19" s="70" t="s">
        <v>220</v>
      </c>
      <c r="E19" s="67" t="s">
        <v>59</v>
      </c>
    </row>
    <row r="20" spans="2:5" ht="45">
      <c r="B20" s="598"/>
      <c r="C20" s="11" t="s">
        <v>221</v>
      </c>
      <c r="D20" s="70" t="s">
        <v>222</v>
      </c>
      <c r="E20" s="67" t="s">
        <v>59</v>
      </c>
    </row>
    <row r="21" spans="2:5" ht="60">
      <c r="B21" s="207"/>
      <c r="C21" s="11" t="s">
        <v>62</v>
      </c>
      <c r="D21" s="70" t="s">
        <v>223</v>
      </c>
      <c r="E21" s="67" t="s">
        <v>59</v>
      </c>
    </row>
    <row r="22" spans="2:5" s="174" customFormat="1" ht="75">
      <c r="B22" s="70" t="s">
        <v>0</v>
      </c>
      <c r="C22" s="11" t="s">
        <v>224</v>
      </c>
      <c r="D22" s="70" t="s">
        <v>225</v>
      </c>
      <c r="E22" s="67" t="s">
        <v>59</v>
      </c>
    </row>
    <row r="23" spans="2:5" ht="135.75" customHeight="1">
      <c r="B23" s="76" t="s">
        <v>126</v>
      </c>
      <c r="C23" s="74" t="s">
        <v>226</v>
      </c>
      <c r="D23" s="75" t="s">
        <v>227</v>
      </c>
      <c r="E23" s="74" t="s">
        <v>228</v>
      </c>
    </row>
    <row r="24" spans="2:5" ht="60">
      <c r="B24" s="73" t="s">
        <v>127</v>
      </c>
      <c r="C24" s="60" t="s">
        <v>229</v>
      </c>
      <c r="D24" s="73" t="s">
        <v>230</v>
      </c>
      <c r="E24" s="69" t="s">
        <v>65</v>
      </c>
    </row>
    <row r="25" spans="2:5" ht="75">
      <c r="B25" s="70" t="s">
        <v>128</v>
      </c>
      <c r="C25" s="15" t="s">
        <v>231</v>
      </c>
      <c r="D25" s="70" t="s">
        <v>232</v>
      </c>
      <c r="E25" s="67" t="s">
        <v>67</v>
      </c>
    </row>
    <row r="26" spans="2:5" ht="106.5" customHeight="1">
      <c r="B26" s="70" t="s">
        <v>129</v>
      </c>
      <c r="C26" s="78" t="s">
        <v>233</v>
      </c>
      <c r="D26" s="70" t="s">
        <v>99</v>
      </c>
      <c r="E26" s="67" t="s">
        <v>41</v>
      </c>
    </row>
    <row r="27" spans="2:5" ht="45">
      <c r="B27" s="70" t="s">
        <v>130</v>
      </c>
      <c r="C27" s="77" t="s">
        <v>234</v>
      </c>
      <c r="D27" s="70" t="s">
        <v>235</v>
      </c>
      <c r="E27" s="67" t="s">
        <v>43</v>
      </c>
    </row>
    <row r="28" spans="2:5" ht="30">
      <c r="B28" s="70" t="s">
        <v>131</v>
      </c>
      <c r="C28" s="69" t="s">
        <v>236</v>
      </c>
      <c r="D28" s="70" t="s">
        <v>232</v>
      </c>
      <c r="E28" s="67" t="s">
        <v>43</v>
      </c>
    </row>
    <row r="29" spans="2:5" ht="107.25" customHeight="1">
      <c r="B29" s="70" t="s">
        <v>132</v>
      </c>
      <c r="C29" s="68" t="s">
        <v>262</v>
      </c>
      <c r="D29" s="70" t="s">
        <v>100</v>
      </c>
      <c r="E29" s="67" t="s">
        <v>46</v>
      </c>
    </row>
    <row r="30" spans="2:5" ht="75">
      <c r="B30" s="70" t="s">
        <v>133</v>
      </c>
      <c r="C30" s="67" t="s">
        <v>237</v>
      </c>
      <c r="D30" s="70" t="s">
        <v>238</v>
      </c>
      <c r="E30" s="67" t="s">
        <v>41</v>
      </c>
    </row>
    <row r="31" spans="2:5" ht="75">
      <c r="B31" s="70" t="s">
        <v>239</v>
      </c>
      <c r="C31" s="67" t="s">
        <v>49</v>
      </c>
      <c r="D31" s="70" t="s">
        <v>240</v>
      </c>
      <c r="E31" s="67" t="s">
        <v>241</v>
      </c>
    </row>
    <row r="33" spans="2:5" s="174" customFormat="1">
      <c r="B33" s="600" t="s">
        <v>193</v>
      </c>
      <c r="C33" s="596"/>
      <c r="D33" s="596"/>
      <c r="E33" s="596"/>
    </row>
    <row r="34" spans="2:5" s="174" customFormat="1">
      <c r="B34" s="596"/>
      <c r="C34" s="596"/>
      <c r="D34" s="596"/>
      <c r="E34" s="596"/>
    </row>
    <row r="35" spans="2:5" s="174" customFormat="1">
      <c r="B35" s="596"/>
      <c r="C35" s="596"/>
      <c r="D35" s="596"/>
      <c r="E35" s="596"/>
    </row>
    <row r="36" spans="2:5" s="174" customFormat="1">
      <c r="B36" s="596"/>
      <c r="C36" s="596"/>
      <c r="D36" s="596"/>
      <c r="E36" s="596"/>
    </row>
    <row r="37" spans="2:5" s="174" customFormat="1">
      <c r="B37" s="596"/>
      <c r="C37" s="596"/>
      <c r="D37" s="596"/>
      <c r="E37" s="596"/>
    </row>
    <row r="38" spans="2:5" s="174" customFormat="1">
      <c r="B38" s="596"/>
      <c r="C38" s="596"/>
      <c r="D38" s="596"/>
      <c r="E38" s="596"/>
    </row>
    <row r="39" spans="2:5" s="174" customFormat="1">
      <c r="B39" s="596"/>
      <c r="C39" s="596"/>
      <c r="D39" s="596"/>
      <c r="E39" s="596"/>
    </row>
    <row r="40" spans="2:5" s="174" customFormat="1" ht="128.25" customHeight="1">
      <c r="B40" s="596"/>
      <c r="C40" s="596"/>
      <c r="D40" s="596"/>
      <c r="E40" s="596"/>
    </row>
    <row r="41" spans="2:5" s="174" customFormat="1">
      <c r="B41" s="599" t="s">
        <v>191</v>
      </c>
      <c r="C41" s="599"/>
      <c r="D41" s="599"/>
      <c r="E41" s="599"/>
    </row>
    <row r="42" spans="2:5" ht="48.75" customHeight="1">
      <c r="B42" s="594" t="s">
        <v>50</v>
      </c>
      <c r="C42" s="594"/>
      <c r="D42" s="594"/>
      <c r="E42" s="594"/>
    </row>
    <row r="43" spans="2:5" ht="64.5" customHeight="1">
      <c r="B43" s="594" t="s">
        <v>188</v>
      </c>
      <c r="C43" s="594"/>
      <c r="D43" s="594"/>
      <c r="E43" s="594"/>
    </row>
    <row r="44" spans="2:5" ht="59.25" customHeight="1">
      <c r="B44" s="594" t="s">
        <v>189</v>
      </c>
      <c r="C44" s="594"/>
      <c r="D44" s="594"/>
      <c r="E44" s="594"/>
    </row>
    <row r="45" spans="2:5" s="174" customFormat="1" ht="46.5" customHeight="1">
      <c r="B45" s="594" t="s">
        <v>190</v>
      </c>
      <c r="C45" s="594"/>
      <c r="D45" s="594"/>
      <c r="E45" s="594"/>
    </row>
    <row r="46" spans="2:5" ht="32.25" customHeight="1">
      <c r="B46" s="596" t="s">
        <v>192</v>
      </c>
      <c r="C46" s="596"/>
      <c r="D46" s="596"/>
      <c r="E46" s="596"/>
    </row>
    <row r="47" spans="2:5">
      <c r="B47" s="595" t="s">
        <v>179</v>
      </c>
      <c r="C47" s="596"/>
      <c r="D47" s="596"/>
      <c r="E47" s="596"/>
    </row>
    <row r="48" spans="2:5">
      <c r="B48" s="596"/>
      <c r="C48" s="596"/>
      <c r="D48" s="596"/>
      <c r="E48" s="596"/>
    </row>
    <row r="49" spans="2:5">
      <c r="B49" s="596"/>
      <c r="C49" s="596"/>
      <c r="D49" s="596"/>
      <c r="E49" s="596"/>
    </row>
    <row r="50" spans="2:5">
      <c r="B50" s="596"/>
      <c r="C50" s="596"/>
      <c r="D50" s="596"/>
      <c r="E50" s="596"/>
    </row>
    <row r="51" spans="2:5">
      <c r="B51" s="596"/>
      <c r="C51" s="596"/>
      <c r="D51" s="596"/>
      <c r="E51" s="596"/>
    </row>
    <row r="52" spans="2:5">
      <c r="B52" s="596"/>
      <c r="C52" s="596"/>
      <c r="D52" s="596"/>
      <c r="E52" s="596"/>
    </row>
    <row r="53" spans="2:5">
      <c r="B53" s="596"/>
      <c r="C53" s="596"/>
      <c r="D53" s="596"/>
      <c r="E53" s="596"/>
    </row>
    <row r="54" spans="2:5" ht="114" customHeight="1">
      <c r="B54" s="596"/>
      <c r="C54" s="596"/>
      <c r="D54" s="596"/>
      <c r="E54" s="596"/>
    </row>
    <row r="56" spans="2:5">
      <c r="B56" s="325" t="s">
        <v>194</v>
      </c>
    </row>
    <row r="57" spans="2:5" ht="63" customHeight="1">
      <c r="B57" s="592" t="s">
        <v>195</v>
      </c>
      <c r="C57" s="593"/>
      <c r="D57" s="593"/>
      <c r="E57" s="593"/>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sheetPr>
    <tabColor theme="4"/>
  </sheetPr>
  <dimension ref="A1:H18"/>
  <sheetViews>
    <sheetView showGridLines="0" showRowColHeaders="0" workbookViewId="0">
      <selection activeCell="I30" sqref="I30"/>
    </sheetView>
  </sheetViews>
  <sheetFormatPr defaultRowHeight="15"/>
  <cols>
    <col min="2" max="2" width="46.5703125" customWidth="1"/>
    <col min="3" max="4" width="14.28515625" customWidth="1"/>
  </cols>
  <sheetData>
    <row r="1" spans="1:8">
      <c r="A1" s="79" t="s">
        <v>103</v>
      </c>
    </row>
    <row r="3" spans="1:8" ht="64.5" customHeight="1">
      <c r="A3" s="81" t="s">
        <v>2</v>
      </c>
      <c r="B3" s="80" t="s">
        <v>1</v>
      </c>
      <c r="C3" s="82" t="s">
        <v>3</v>
      </c>
      <c r="D3" s="82"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27" t="s">
        <v>8</v>
      </c>
      <c r="B7" s="326" t="s">
        <v>244</v>
      </c>
      <c r="C7" s="327" t="s">
        <v>12</v>
      </c>
      <c r="D7" s="327"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sheetPr>
    <tabColor theme="6"/>
  </sheetPr>
  <dimension ref="A1:AE22"/>
  <sheetViews>
    <sheetView topLeftCell="A4" workbookViewId="0">
      <selection activeCell="N22" sqref="N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33" t="str">
        <f>'Date initiale'!C3</f>
        <v>Universitatea de Arhitectură și Urbanism "Ion Mincu" București</v>
      </c>
      <c r="B1" s="233"/>
      <c r="C1" s="233"/>
      <c r="D1" s="2"/>
      <c r="E1" s="2"/>
      <c r="F1" s="3"/>
      <c r="G1" s="3"/>
      <c r="H1" s="3"/>
      <c r="I1" s="3"/>
    </row>
    <row r="2" spans="1:31" ht="15.75">
      <c r="A2" s="233" t="str">
        <f>'Date initiale'!B4&amp;" "&amp;'Date initiale'!C4</f>
        <v>Facultatea ARHITECTURA</v>
      </c>
      <c r="B2" s="233"/>
      <c r="C2" s="233"/>
      <c r="D2" s="2"/>
      <c r="E2" s="2"/>
      <c r="F2" s="3"/>
      <c r="G2" s="3"/>
      <c r="H2" s="3"/>
      <c r="I2" s="3"/>
    </row>
    <row r="3" spans="1:31" ht="15.75">
      <c r="A3" s="233" t="str">
        <f>'Date initiale'!B5&amp;" "&amp;'Date initiale'!C5</f>
        <v>Departamentul Sinteza Proiectării de Arhitectură</v>
      </c>
      <c r="B3" s="233"/>
      <c r="C3" s="233"/>
      <c r="D3" s="2"/>
      <c r="E3" s="2"/>
      <c r="F3" s="2"/>
      <c r="G3" s="2"/>
      <c r="H3" s="2"/>
      <c r="I3" s="2"/>
    </row>
    <row r="4" spans="1:31" ht="15.75">
      <c r="A4" s="602" t="str">
        <f>'Date initiale'!C6&amp;", "&amp;'Date initiale'!C7</f>
        <v>[Zamfir, Mihaela Magdalena], C25</v>
      </c>
      <c r="B4" s="602"/>
      <c r="C4" s="602"/>
      <c r="D4" s="2"/>
      <c r="E4" s="2"/>
      <c r="F4" s="3"/>
      <c r="G4" s="3"/>
      <c r="H4" s="3"/>
      <c r="I4" s="3"/>
    </row>
    <row r="5" spans="1:31" s="174" customFormat="1" ht="15.75">
      <c r="A5" s="234"/>
      <c r="B5" s="234"/>
      <c r="C5" s="234"/>
      <c r="D5" s="2"/>
      <c r="E5" s="2"/>
      <c r="F5" s="3"/>
      <c r="G5" s="3"/>
      <c r="H5" s="3"/>
      <c r="I5" s="3"/>
    </row>
    <row r="6" spans="1:31" ht="15.75">
      <c r="A6" s="601" t="s">
        <v>110</v>
      </c>
      <c r="B6" s="601"/>
      <c r="C6" s="601"/>
      <c r="D6" s="601"/>
      <c r="E6" s="601"/>
      <c r="F6" s="601"/>
      <c r="G6" s="601"/>
      <c r="H6" s="601"/>
      <c r="I6" s="601"/>
    </row>
    <row r="7" spans="1:31" ht="15.75">
      <c r="A7" s="601" t="str">
        <f>'Descriere indicatori'!B4&amp;". "&amp;'Descriere indicatori'!C4</f>
        <v xml:space="preserve">I1. Cărţi de autor/capitole publicate la edituri cu prestigiu internaţional* </v>
      </c>
      <c r="B7" s="601"/>
      <c r="C7" s="601"/>
      <c r="D7" s="601"/>
      <c r="E7" s="601"/>
      <c r="F7" s="601"/>
      <c r="G7" s="601"/>
      <c r="H7" s="601"/>
      <c r="I7" s="601"/>
    </row>
    <row r="8" spans="1:31" ht="16.5" thickBot="1">
      <c r="A8" s="36"/>
      <c r="B8" s="36"/>
      <c r="C8" s="36"/>
      <c r="D8" s="36"/>
      <c r="E8" s="36"/>
      <c r="F8" s="36"/>
      <c r="G8" s="36"/>
      <c r="H8" s="36"/>
      <c r="I8" s="36"/>
    </row>
    <row r="9" spans="1:31" s="6" customFormat="1" ht="60.75" thickBot="1">
      <c r="A9" s="180" t="s">
        <v>55</v>
      </c>
      <c r="B9" s="181" t="s">
        <v>83</v>
      </c>
      <c r="C9" s="181" t="s">
        <v>175</v>
      </c>
      <c r="D9" s="181" t="s">
        <v>85</v>
      </c>
      <c r="E9" s="181" t="s">
        <v>86</v>
      </c>
      <c r="F9" s="182" t="s">
        <v>87</v>
      </c>
      <c r="G9" s="181" t="s">
        <v>88</v>
      </c>
      <c r="H9" s="181" t="s">
        <v>89</v>
      </c>
      <c r="I9" s="183" t="s">
        <v>90</v>
      </c>
      <c r="J9" s="4"/>
      <c r="K9" s="239" t="s">
        <v>108</v>
      </c>
      <c r="L9" s="5"/>
      <c r="M9" s="5"/>
      <c r="N9" s="5"/>
      <c r="O9" s="5"/>
      <c r="P9" s="5"/>
      <c r="Q9" s="5"/>
      <c r="R9" s="5"/>
      <c r="S9" s="5"/>
      <c r="T9" s="5"/>
      <c r="U9" s="5"/>
      <c r="V9" s="5"/>
      <c r="W9" s="5"/>
      <c r="X9" s="5"/>
      <c r="Y9" s="5"/>
      <c r="Z9" s="5"/>
      <c r="AA9" s="5"/>
      <c r="AB9" s="5"/>
      <c r="AC9" s="5"/>
      <c r="AD9" s="5"/>
      <c r="AE9" s="5"/>
    </row>
    <row r="10" spans="1:31" s="6" customFormat="1" ht="15.75">
      <c r="A10" s="99">
        <v>1</v>
      </c>
      <c r="B10" s="100"/>
      <c r="C10" s="100"/>
      <c r="D10" s="100"/>
      <c r="E10" s="101"/>
      <c r="F10" s="102"/>
      <c r="G10" s="102"/>
      <c r="H10" s="102"/>
      <c r="I10" s="276"/>
      <c r="J10" s="8"/>
      <c r="K10" s="240" t="s">
        <v>109</v>
      </c>
      <c r="L10" s="328" t="s">
        <v>245</v>
      </c>
      <c r="M10" s="9"/>
      <c r="N10" s="9"/>
      <c r="O10" s="9"/>
      <c r="P10" s="9"/>
      <c r="Q10" s="9"/>
      <c r="R10" s="9"/>
      <c r="S10" s="9"/>
      <c r="T10" s="9"/>
      <c r="U10" s="10"/>
      <c r="V10" s="10"/>
      <c r="W10" s="10"/>
      <c r="X10" s="10"/>
      <c r="Y10" s="10"/>
      <c r="Z10" s="10"/>
      <c r="AA10" s="10"/>
      <c r="AB10" s="10"/>
      <c r="AC10" s="10"/>
      <c r="AD10" s="10"/>
      <c r="AE10" s="10"/>
    </row>
    <row r="11" spans="1:31" s="6" customFormat="1" ht="15.75">
      <c r="A11" s="103">
        <f>A10+1</f>
        <v>2</v>
      </c>
      <c r="B11" s="104"/>
      <c r="C11" s="105"/>
      <c r="D11" s="104"/>
      <c r="E11" s="106"/>
      <c r="F11" s="107"/>
      <c r="G11" s="108"/>
      <c r="H11" s="108"/>
      <c r="I11" s="277"/>
      <c r="J11" s="8"/>
      <c r="K11" s="238"/>
      <c r="L11" s="9"/>
      <c r="M11" s="9"/>
      <c r="N11" s="9"/>
      <c r="O11" s="9"/>
      <c r="P11" s="9"/>
      <c r="Q11" s="9"/>
      <c r="R11" s="9"/>
      <c r="S11" s="9"/>
      <c r="T11" s="9"/>
      <c r="U11" s="10"/>
      <c r="V11" s="10"/>
      <c r="W11" s="10"/>
      <c r="X11" s="10"/>
      <c r="Y11" s="10"/>
      <c r="Z11" s="10"/>
      <c r="AA11" s="10"/>
      <c r="AB11" s="10"/>
      <c r="AC11" s="10"/>
      <c r="AD11" s="10"/>
      <c r="AE11" s="10"/>
    </row>
    <row r="12" spans="1:31" s="6" customFormat="1" ht="15.75">
      <c r="A12" s="103">
        <f t="shared" ref="A12:A19" si="0">A11+1</f>
        <v>3</v>
      </c>
      <c r="B12" s="105"/>
      <c r="C12" s="105"/>
      <c r="D12" s="105"/>
      <c r="E12" s="106"/>
      <c r="F12" s="107"/>
      <c r="G12" s="108"/>
      <c r="H12" s="108"/>
      <c r="I12" s="277"/>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03">
        <f t="shared" si="0"/>
        <v>4</v>
      </c>
      <c r="B13" s="104"/>
      <c r="C13" s="105"/>
      <c r="D13" s="104"/>
      <c r="E13" s="106"/>
      <c r="F13" s="107"/>
      <c r="G13" s="108"/>
      <c r="H13" s="108"/>
      <c r="I13" s="277"/>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03">
        <f t="shared" si="0"/>
        <v>5</v>
      </c>
      <c r="B14" s="105"/>
      <c r="C14" s="105"/>
      <c r="D14" s="105"/>
      <c r="E14" s="106"/>
      <c r="F14" s="107"/>
      <c r="G14" s="108"/>
      <c r="H14" s="108"/>
      <c r="I14" s="277"/>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03">
        <f t="shared" si="0"/>
        <v>6</v>
      </c>
      <c r="B15" s="105"/>
      <c r="C15" s="105"/>
      <c r="D15" s="105"/>
      <c r="E15" s="106"/>
      <c r="F15" s="107"/>
      <c r="G15" s="108"/>
      <c r="H15" s="108"/>
      <c r="I15" s="277"/>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03">
        <f t="shared" si="0"/>
        <v>7</v>
      </c>
      <c r="B16" s="104"/>
      <c r="C16" s="105"/>
      <c r="D16" s="104"/>
      <c r="E16" s="106"/>
      <c r="F16" s="107"/>
      <c r="G16" s="108"/>
      <c r="H16" s="108"/>
      <c r="I16" s="277"/>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03">
        <f t="shared" si="0"/>
        <v>8</v>
      </c>
      <c r="B17" s="105"/>
      <c r="C17" s="105"/>
      <c r="D17" s="105"/>
      <c r="E17" s="106"/>
      <c r="F17" s="107"/>
      <c r="G17" s="108"/>
      <c r="H17" s="108"/>
      <c r="I17" s="277"/>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03">
        <f t="shared" si="0"/>
        <v>9</v>
      </c>
      <c r="B18" s="104"/>
      <c r="C18" s="105"/>
      <c r="D18" s="104"/>
      <c r="E18" s="106"/>
      <c r="F18" s="107"/>
      <c r="G18" s="108"/>
      <c r="H18" s="108"/>
      <c r="I18" s="277"/>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14">
        <f t="shared" si="0"/>
        <v>10</v>
      </c>
      <c r="B19" s="109"/>
      <c r="C19" s="109"/>
      <c r="D19" s="109"/>
      <c r="E19" s="110"/>
      <c r="F19" s="111"/>
      <c r="G19" s="112"/>
      <c r="H19" s="112"/>
      <c r="I19" s="278"/>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03"/>
      <c r="B20" s="113"/>
      <c r="C20" s="113"/>
      <c r="D20" s="113"/>
      <c r="E20" s="113"/>
      <c r="F20" s="113"/>
      <c r="G20" s="113"/>
      <c r="H20" s="115" t="str">
        <f>"Total "&amp;LEFT(A7,2)</f>
        <v>Total I1</v>
      </c>
      <c r="I20" s="116">
        <f>SUM(I10:I19)</f>
        <v>0</v>
      </c>
    </row>
    <row r="22" spans="1:31" ht="33.75" customHeight="1">
      <c r="A22" s="60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03"/>
      <c r="C22" s="603"/>
      <c r="D22" s="603"/>
      <c r="E22" s="603"/>
      <c r="F22" s="603"/>
      <c r="G22" s="603"/>
      <c r="H22" s="603"/>
      <c r="I22" s="603"/>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sheetPr>
    <tabColor theme="6"/>
  </sheetPr>
  <dimension ref="A1:AE25"/>
  <sheetViews>
    <sheetView workbookViewId="0">
      <selection activeCell="H29" sqref="H2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33" t="str">
        <f>'Date initiale'!C3</f>
        <v>Universitatea de Arhitectură și Urbanism "Ion Mincu" București</v>
      </c>
      <c r="B1" s="233"/>
      <c r="C1" s="233"/>
      <c r="D1" s="2"/>
      <c r="E1" s="2"/>
      <c r="F1" s="3"/>
      <c r="G1" s="3"/>
      <c r="H1" s="3"/>
      <c r="I1" s="3"/>
    </row>
    <row r="2" spans="1:31" ht="15.75">
      <c r="A2" s="233" t="str">
        <f>'Date initiale'!B4&amp;" "&amp;'Date initiale'!C4</f>
        <v>Facultatea ARHITECTURA</v>
      </c>
      <c r="B2" s="233"/>
      <c r="C2" s="233"/>
      <c r="D2" s="2"/>
      <c r="E2" s="2"/>
      <c r="F2" s="3"/>
      <c r="G2" s="3"/>
      <c r="H2" s="3"/>
      <c r="I2" s="3"/>
    </row>
    <row r="3" spans="1:31" ht="15.75">
      <c r="A3" s="233" t="str">
        <f>'Date initiale'!B5&amp;" "&amp;'Date initiale'!C5</f>
        <v>Departamentul Sinteza Proiectării de Arhitectură</v>
      </c>
      <c r="B3" s="233"/>
      <c r="C3" s="233"/>
      <c r="D3" s="2"/>
      <c r="E3" s="2"/>
      <c r="F3" s="2"/>
      <c r="G3" s="2"/>
      <c r="H3" s="2"/>
      <c r="I3" s="2"/>
    </row>
    <row r="4" spans="1:31" ht="15.75">
      <c r="A4" s="602" t="str">
        <f>'Date initiale'!C6&amp;", "&amp;'Date initiale'!C7</f>
        <v>[Zamfir, Mihaela Magdalena], C25</v>
      </c>
      <c r="B4" s="602"/>
      <c r="C4" s="602"/>
      <c r="D4" s="2"/>
      <c r="E4" s="2"/>
      <c r="F4" s="3"/>
      <c r="G4" s="3"/>
      <c r="H4" s="3"/>
      <c r="I4" s="3"/>
    </row>
    <row r="5" spans="1:31" s="174" customFormat="1" ht="15.75">
      <c r="A5" s="234"/>
      <c r="B5" s="234"/>
      <c r="C5" s="234"/>
      <c r="D5" s="2"/>
      <c r="E5" s="2"/>
      <c r="F5" s="3"/>
      <c r="G5" s="3"/>
      <c r="H5" s="3"/>
      <c r="I5" s="3"/>
    </row>
    <row r="6" spans="1:31" ht="15.75">
      <c r="A6" s="601" t="s">
        <v>110</v>
      </c>
      <c r="B6" s="601"/>
      <c r="C6" s="601"/>
      <c r="D6" s="601"/>
      <c r="E6" s="601"/>
      <c r="F6" s="601"/>
      <c r="G6" s="601"/>
      <c r="H6" s="601"/>
      <c r="I6" s="601"/>
    </row>
    <row r="7" spans="1:31" ht="15.75">
      <c r="A7" s="601" t="str">
        <f>'Descriere indicatori'!B5&amp;". "&amp;'Descriere indicatori'!C5</f>
        <v xml:space="preserve">I2. Cărţi de autor publicate la edituri cu prestigiu naţional* </v>
      </c>
      <c r="B7" s="601"/>
      <c r="C7" s="601"/>
      <c r="D7" s="601"/>
      <c r="E7" s="601"/>
      <c r="F7" s="601"/>
      <c r="G7" s="601"/>
      <c r="H7" s="601"/>
      <c r="I7" s="601"/>
    </row>
    <row r="8" spans="1:31" ht="16.5" thickBot="1">
      <c r="A8" s="36"/>
      <c r="B8" s="36"/>
      <c r="C8" s="36"/>
      <c r="D8" s="36"/>
      <c r="E8" s="36"/>
      <c r="F8" s="36"/>
      <c r="G8" s="36"/>
      <c r="H8" s="36"/>
      <c r="I8" s="36"/>
    </row>
    <row r="9" spans="1:31" s="6" customFormat="1" ht="60.75" thickBot="1">
      <c r="A9" s="184" t="s">
        <v>55</v>
      </c>
      <c r="B9" s="185" t="s">
        <v>83</v>
      </c>
      <c r="C9" s="185" t="s">
        <v>84</v>
      </c>
      <c r="D9" s="185" t="s">
        <v>85</v>
      </c>
      <c r="E9" s="185" t="s">
        <v>86</v>
      </c>
      <c r="F9" s="186" t="s">
        <v>87</v>
      </c>
      <c r="G9" s="185" t="s">
        <v>88</v>
      </c>
      <c r="H9" s="185" t="s">
        <v>89</v>
      </c>
      <c r="I9" s="187" t="s">
        <v>90</v>
      </c>
      <c r="J9" s="4"/>
      <c r="K9" s="239" t="s">
        <v>108</v>
      </c>
      <c r="L9" s="5"/>
      <c r="M9" s="5"/>
      <c r="N9" s="5"/>
      <c r="O9" s="5"/>
      <c r="P9" s="5"/>
      <c r="Q9" s="5"/>
      <c r="R9" s="5"/>
      <c r="S9" s="5"/>
      <c r="T9" s="5"/>
      <c r="U9" s="5"/>
      <c r="V9" s="5"/>
      <c r="W9" s="5"/>
      <c r="X9" s="5"/>
      <c r="Y9" s="5"/>
      <c r="Z9" s="5"/>
      <c r="AA9" s="5"/>
      <c r="AB9" s="5"/>
      <c r="AC9" s="5"/>
      <c r="AD9" s="5"/>
      <c r="AE9" s="5"/>
    </row>
    <row r="10" spans="1:31" s="6" customFormat="1" ht="15.75">
      <c r="A10" s="117">
        <v>1</v>
      </c>
      <c r="B10" s="333"/>
      <c r="C10" s="119"/>
      <c r="D10" s="118"/>
      <c r="E10" s="120"/>
      <c r="F10" s="121"/>
      <c r="G10" s="118"/>
      <c r="H10" s="118"/>
      <c r="I10" s="279"/>
      <c r="J10" s="7"/>
      <c r="K10" s="240">
        <v>15</v>
      </c>
      <c r="L10" s="7" t="s">
        <v>246</v>
      </c>
      <c r="M10" s="7"/>
      <c r="N10" s="7"/>
      <c r="O10" s="7"/>
      <c r="P10" s="7"/>
      <c r="Q10" s="7"/>
      <c r="R10" s="7"/>
      <c r="S10" s="7"/>
      <c r="T10" s="7"/>
      <c r="U10" s="7"/>
      <c r="V10" s="7"/>
      <c r="W10" s="7"/>
      <c r="X10" s="7"/>
      <c r="Y10" s="7"/>
      <c r="Z10" s="7"/>
      <c r="AA10" s="7"/>
      <c r="AB10" s="7"/>
      <c r="AC10" s="7"/>
      <c r="AD10" s="7"/>
      <c r="AE10" s="7"/>
    </row>
    <row r="11" spans="1:31" s="6" customFormat="1" ht="15.75">
      <c r="A11" s="122">
        <f>A10+1</f>
        <v>2</v>
      </c>
      <c r="B11" s="123"/>
      <c r="C11" s="124"/>
      <c r="D11" s="123"/>
      <c r="E11" s="124"/>
      <c r="F11" s="125"/>
      <c r="G11" s="123"/>
      <c r="H11" s="123"/>
      <c r="I11" s="280"/>
      <c r="J11" s="7"/>
      <c r="K11" s="53"/>
      <c r="L11" s="7"/>
      <c r="M11" s="7"/>
      <c r="N11" s="7"/>
      <c r="O11" s="7"/>
      <c r="P11" s="7"/>
      <c r="Q11" s="7"/>
      <c r="R11" s="7"/>
      <c r="S11" s="7"/>
      <c r="T11" s="7"/>
      <c r="U11" s="7"/>
      <c r="V11" s="7"/>
      <c r="W11" s="7"/>
      <c r="X11" s="7"/>
      <c r="Y11" s="7"/>
      <c r="Z11" s="7"/>
      <c r="AA11" s="7"/>
      <c r="AB11" s="7"/>
      <c r="AC11" s="7"/>
      <c r="AD11" s="7"/>
      <c r="AE11" s="7"/>
    </row>
    <row r="12" spans="1:31" s="6" customFormat="1" ht="15.75">
      <c r="A12" s="122">
        <f t="shared" ref="A12:A19" si="0">A11+1</f>
        <v>3</v>
      </c>
      <c r="B12" s="124"/>
      <c r="C12" s="124"/>
      <c r="D12" s="123"/>
      <c r="E12" s="124"/>
      <c r="F12" s="125"/>
      <c r="G12" s="126"/>
      <c r="H12" s="123"/>
      <c r="I12" s="280"/>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22">
        <f t="shared" si="0"/>
        <v>4</v>
      </c>
      <c r="B13" s="124"/>
      <c r="C13" s="124"/>
      <c r="D13" s="123"/>
      <c r="E13" s="124"/>
      <c r="F13" s="125"/>
      <c r="G13" s="126"/>
      <c r="H13" s="126"/>
      <c r="I13" s="280"/>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22">
        <f t="shared" si="0"/>
        <v>5</v>
      </c>
      <c r="B14" s="123"/>
      <c r="C14" s="124"/>
      <c r="D14" s="123"/>
      <c r="E14" s="124"/>
      <c r="F14" s="125"/>
      <c r="G14" s="123"/>
      <c r="H14" s="123"/>
      <c r="I14" s="280"/>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22">
        <f t="shared" si="0"/>
        <v>6</v>
      </c>
      <c r="B15" s="124"/>
      <c r="C15" s="124"/>
      <c r="D15" s="123"/>
      <c r="E15" s="124"/>
      <c r="F15" s="125"/>
      <c r="G15" s="126"/>
      <c r="H15" s="123"/>
      <c r="I15" s="280"/>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22">
        <f t="shared" si="0"/>
        <v>7</v>
      </c>
      <c r="B16" s="124"/>
      <c r="C16" s="124"/>
      <c r="D16" s="123"/>
      <c r="E16" s="124"/>
      <c r="F16" s="125"/>
      <c r="G16" s="126"/>
      <c r="H16" s="126"/>
      <c r="I16" s="280"/>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22">
        <f t="shared" si="0"/>
        <v>8</v>
      </c>
      <c r="B17" s="127"/>
      <c r="C17" s="124"/>
      <c r="D17" s="127"/>
      <c r="E17" s="128"/>
      <c r="F17" s="125"/>
      <c r="G17" s="126"/>
      <c r="H17" s="126"/>
      <c r="I17" s="280"/>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22">
        <f t="shared" si="0"/>
        <v>9</v>
      </c>
      <c r="B18" s="127"/>
      <c r="C18" s="124"/>
      <c r="D18" s="127"/>
      <c r="E18" s="128"/>
      <c r="F18" s="125"/>
      <c r="G18" s="126"/>
      <c r="H18" s="126"/>
      <c r="I18" s="280"/>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29">
        <f t="shared" si="0"/>
        <v>10</v>
      </c>
      <c r="B19" s="130"/>
      <c r="C19" s="131"/>
      <c r="D19" s="130"/>
      <c r="E19" s="131"/>
      <c r="F19" s="132"/>
      <c r="G19" s="132"/>
      <c r="H19" s="132"/>
      <c r="I19" s="281"/>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11"/>
      <c r="B20" s="133"/>
      <c r="C20" s="133"/>
      <c r="D20" s="133"/>
      <c r="E20" s="133"/>
      <c r="F20" s="133"/>
      <c r="G20" s="133"/>
      <c r="H20" s="115" t="str">
        <f>"Total "&amp;LEFT(A7,2)</f>
        <v>Total I2</v>
      </c>
      <c r="I20" s="137">
        <f>SUM(I10:I19)</f>
        <v>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60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03"/>
      <c r="C22" s="603"/>
      <c r="D22" s="603"/>
      <c r="E22" s="603"/>
      <c r="F22" s="603"/>
      <c r="G22" s="603"/>
      <c r="H22" s="603"/>
      <c r="I22" s="603"/>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sheetPr>
    <tabColor theme="6"/>
  </sheetPr>
  <dimension ref="A1:L24"/>
  <sheetViews>
    <sheetView topLeftCell="A17" workbookViewId="0">
      <selection activeCell="M18" sqref="M1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33" t="str">
        <f>'Date initiale'!C3</f>
        <v>Universitatea de Arhitectură și Urbanism "Ion Mincu" București</v>
      </c>
      <c r="B1" s="233"/>
      <c r="C1" s="233"/>
    </row>
    <row r="2" spans="1:12">
      <c r="A2" s="233" t="str">
        <f>'Date initiale'!B4&amp;" "&amp;'Date initiale'!C4</f>
        <v>Facultatea ARHITECTURA</v>
      </c>
      <c r="B2" s="233"/>
      <c r="C2" s="233"/>
    </row>
    <row r="3" spans="1:12">
      <c r="A3" s="233" t="str">
        <f>'Date initiale'!B5&amp;" "&amp;'Date initiale'!C5</f>
        <v>Departamentul Sinteza Proiectării de Arhitectură</v>
      </c>
      <c r="B3" s="233"/>
      <c r="C3" s="233"/>
    </row>
    <row r="4" spans="1:12">
      <c r="A4" s="113" t="str">
        <f>'Date initiale'!C6&amp;", "&amp;'Date initiale'!C7</f>
        <v>[Zamfir, Mihaela Magdalena], C25</v>
      </c>
      <c r="B4" s="113"/>
      <c r="C4" s="113"/>
    </row>
    <row r="5" spans="1:12" s="174" customFormat="1">
      <c r="A5" s="113"/>
      <c r="B5" s="113"/>
      <c r="C5" s="113"/>
    </row>
    <row r="6" spans="1:12" ht="15.75">
      <c r="A6" s="601" t="s">
        <v>110</v>
      </c>
      <c r="B6" s="601"/>
      <c r="C6" s="601"/>
      <c r="D6" s="601"/>
      <c r="E6" s="601"/>
      <c r="F6" s="601"/>
      <c r="G6" s="601"/>
      <c r="H6" s="601"/>
      <c r="I6" s="601"/>
    </row>
    <row r="7" spans="1:12" ht="15.75">
      <c r="A7" s="601" t="str">
        <f>'Descriere indicatori'!B6&amp;". "&amp;'Descriere indicatori'!C6</f>
        <v xml:space="preserve">I3. Capitole de autor cuprinse în cărţi publicate la edituri cu prestigiu naţional* </v>
      </c>
      <c r="B7" s="601"/>
      <c r="C7" s="601"/>
      <c r="D7" s="601"/>
      <c r="E7" s="601"/>
      <c r="F7" s="601"/>
      <c r="G7" s="601"/>
      <c r="H7" s="601"/>
      <c r="I7" s="601"/>
    </row>
    <row r="8" spans="1:12" ht="16.5" thickBot="1">
      <c r="A8" s="36"/>
      <c r="B8" s="36"/>
      <c r="C8" s="36"/>
      <c r="D8" s="36"/>
      <c r="E8" s="36"/>
      <c r="F8" s="36"/>
      <c r="G8" s="36"/>
      <c r="H8" s="36"/>
      <c r="I8" s="36"/>
    </row>
    <row r="9" spans="1:12" ht="60.75" thickBot="1">
      <c r="A9" s="433" t="s">
        <v>55</v>
      </c>
      <c r="B9" s="426" t="s">
        <v>83</v>
      </c>
      <c r="C9" s="181" t="s">
        <v>175</v>
      </c>
      <c r="D9" s="181" t="s">
        <v>85</v>
      </c>
      <c r="E9" s="181" t="s">
        <v>86</v>
      </c>
      <c r="F9" s="182" t="s">
        <v>87</v>
      </c>
      <c r="G9" s="181" t="s">
        <v>88</v>
      </c>
      <c r="H9" s="336" t="s">
        <v>89</v>
      </c>
      <c r="I9" s="380" t="s">
        <v>90</v>
      </c>
      <c r="K9" s="239" t="s">
        <v>108</v>
      </c>
    </row>
    <row r="10" spans="1:12" s="349" customFormat="1" ht="225">
      <c r="A10" s="537">
        <v>1</v>
      </c>
      <c r="B10" s="427" t="s">
        <v>739</v>
      </c>
      <c r="C10" s="371" t="s">
        <v>823</v>
      </c>
      <c r="D10" s="153" t="s">
        <v>568</v>
      </c>
      <c r="E10" s="350" t="s">
        <v>569</v>
      </c>
      <c r="F10" s="382">
        <v>2019</v>
      </c>
      <c r="G10" s="350">
        <v>165</v>
      </c>
      <c r="H10" s="350" t="s">
        <v>726</v>
      </c>
      <c r="I10" s="356">
        <v>10</v>
      </c>
      <c r="K10" s="357"/>
    </row>
    <row r="11" spans="1:12" s="349" customFormat="1" ht="195">
      <c r="A11" s="538">
        <v>2</v>
      </c>
      <c r="B11" s="428" t="s">
        <v>790</v>
      </c>
      <c r="C11" s="353" t="s">
        <v>791</v>
      </c>
      <c r="D11" s="39" t="s">
        <v>568</v>
      </c>
      <c r="E11" s="354" t="s">
        <v>590</v>
      </c>
      <c r="F11" s="396">
        <v>2017</v>
      </c>
      <c r="G11" s="354"/>
      <c r="H11" s="354" t="s">
        <v>792</v>
      </c>
      <c r="I11" s="383">
        <v>10</v>
      </c>
      <c r="K11" s="357"/>
    </row>
    <row r="12" spans="1:12" ht="195">
      <c r="A12" s="539">
        <v>3</v>
      </c>
      <c r="B12" s="429" t="s">
        <v>272</v>
      </c>
      <c r="C12" s="201" t="s">
        <v>543</v>
      </c>
      <c r="D12" s="39" t="s">
        <v>568</v>
      </c>
      <c r="E12" s="39" t="s">
        <v>288</v>
      </c>
      <c r="F12" s="107">
        <v>2015</v>
      </c>
      <c r="G12" s="107"/>
      <c r="H12" s="107" t="s">
        <v>736</v>
      </c>
      <c r="I12" s="284">
        <v>10</v>
      </c>
      <c r="K12" s="240">
        <v>10</v>
      </c>
      <c r="L12" s="325" t="s">
        <v>247</v>
      </c>
    </row>
    <row r="13" spans="1:12" ht="150">
      <c r="A13" s="540">
        <v>4</v>
      </c>
      <c r="B13" s="430" t="s">
        <v>541</v>
      </c>
      <c r="C13" s="124" t="s">
        <v>544</v>
      </c>
      <c r="D13" s="39" t="s">
        <v>568</v>
      </c>
      <c r="E13" s="39" t="s">
        <v>286</v>
      </c>
      <c r="F13" s="107">
        <v>2015</v>
      </c>
      <c r="G13" s="107">
        <v>257</v>
      </c>
      <c r="H13" s="107" t="s">
        <v>973</v>
      </c>
      <c r="I13" s="277">
        <v>10</v>
      </c>
      <c r="K13" s="53"/>
    </row>
    <row r="14" spans="1:12" ht="150">
      <c r="A14" s="541" t="s">
        <v>572</v>
      </c>
      <c r="B14" s="429" t="s">
        <v>272</v>
      </c>
      <c r="C14" s="124" t="s">
        <v>545</v>
      </c>
      <c r="D14" s="39" t="s">
        <v>568</v>
      </c>
      <c r="E14" s="39" t="s">
        <v>295</v>
      </c>
      <c r="F14" s="107">
        <v>2013</v>
      </c>
      <c r="G14" s="107"/>
      <c r="H14" s="107"/>
      <c r="I14" s="284">
        <v>10</v>
      </c>
    </row>
    <row r="15" spans="1:12" ht="195">
      <c r="A15" s="541" t="s">
        <v>573</v>
      </c>
      <c r="B15" s="430" t="s">
        <v>547</v>
      </c>
      <c r="C15" s="124" t="s">
        <v>546</v>
      </c>
      <c r="D15" s="39" t="s">
        <v>568</v>
      </c>
      <c r="E15" s="106" t="s">
        <v>297</v>
      </c>
      <c r="F15" s="107">
        <v>2013</v>
      </c>
      <c r="G15" s="107">
        <v>303</v>
      </c>
      <c r="H15" s="107" t="s">
        <v>987</v>
      </c>
      <c r="I15" s="284">
        <v>10</v>
      </c>
    </row>
    <row r="16" spans="1:12" s="174" customFormat="1" ht="180">
      <c r="A16" s="541" t="s">
        <v>574</v>
      </c>
      <c r="B16" s="429" t="s">
        <v>272</v>
      </c>
      <c r="C16" s="124" t="s">
        <v>974</v>
      </c>
      <c r="D16" s="39" t="s">
        <v>568</v>
      </c>
      <c r="E16" s="39" t="s">
        <v>299</v>
      </c>
      <c r="F16" s="107">
        <v>2011</v>
      </c>
      <c r="G16" s="107">
        <v>456</v>
      </c>
      <c r="H16" s="107" t="s">
        <v>988</v>
      </c>
      <c r="I16" s="284">
        <v>10</v>
      </c>
    </row>
    <row r="17" spans="1:9" s="174" customFormat="1" ht="120">
      <c r="A17" s="541" t="s">
        <v>575</v>
      </c>
      <c r="B17" s="429" t="s">
        <v>272</v>
      </c>
      <c r="C17" s="124" t="s">
        <v>548</v>
      </c>
      <c r="D17" s="39" t="s">
        <v>568</v>
      </c>
      <c r="E17" s="106" t="s">
        <v>986</v>
      </c>
      <c r="F17" s="107">
        <v>2011</v>
      </c>
      <c r="G17" s="107">
        <v>575</v>
      </c>
      <c r="H17" s="107" t="s">
        <v>989</v>
      </c>
      <c r="I17" s="284">
        <v>10</v>
      </c>
    </row>
    <row r="18" spans="1:9" s="174" customFormat="1" ht="135">
      <c r="A18" s="541" t="s">
        <v>576</v>
      </c>
      <c r="B18" s="429" t="s">
        <v>981</v>
      </c>
      <c r="C18" s="124" t="s">
        <v>982</v>
      </c>
      <c r="D18" s="39" t="s">
        <v>568</v>
      </c>
      <c r="E18" s="106" t="s">
        <v>985</v>
      </c>
      <c r="F18" s="107">
        <v>2011</v>
      </c>
      <c r="G18" s="107">
        <v>303</v>
      </c>
      <c r="H18" s="107" t="s">
        <v>990</v>
      </c>
      <c r="I18" s="284">
        <v>10</v>
      </c>
    </row>
    <row r="19" spans="1:9" s="174" customFormat="1" ht="90">
      <c r="A19" s="541" t="s">
        <v>577</v>
      </c>
      <c r="B19" s="429" t="s">
        <v>272</v>
      </c>
      <c r="C19" s="124" t="s">
        <v>822</v>
      </c>
      <c r="D19" s="39" t="s">
        <v>568</v>
      </c>
      <c r="E19" s="106"/>
      <c r="F19" s="107">
        <v>2010</v>
      </c>
      <c r="G19" s="107"/>
      <c r="H19" s="107"/>
      <c r="I19" s="284">
        <v>10</v>
      </c>
    </row>
    <row r="20" spans="1:9" s="349" customFormat="1" ht="90">
      <c r="A20" s="542" t="s">
        <v>983</v>
      </c>
      <c r="B20" s="431" t="s">
        <v>272</v>
      </c>
      <c r="C20" s="353" t="s">
        <v>549</v>
      </c>
      <c r="D20" s="354" t="s">
        <v>568</v>
      </c>
      <c r="E20" s="351" t="s">
        <v>571</v>
      </c>
      <c r="F20" s="355">
        <v>2007</v>
      </c>
      <c r="G20" s="355"/>
      <c r="H20" s="355"/>
      <c r="I20" s="352">
        <v>10</v>
      </c>
    </row>
    <row r="21" spans="1:9" ht="105.75" thickBot="1">
      <c r="A21" s="543" t="s">
        <v>984</v>
      </c>
      <c r="B21" s="432" t="s">
        <v>272</v>
      </c>
      <c r="C21" s="422" t="s">
        <v>542</v>
      </c>
      <c r="D21" s="144" t="s">
        <v>568</v>
      </c>
      <c r="E21" s="423" t="s">
        <v>273</v>
      </c>
      <c r="F21" s="424">
        <v>2006</v>
      </c>
      <c r="G21" s="425"/>
      <c r="H21" s="424"/>
      <c r="I21" s="278">
        <v>10</v>
      </c>
    </row>
    <row r="22" spans="1:9" ht="15.75" thickBot="1">
      <c r="A22" s="381"/>
      <c r="B22" s="113"/>
      <c r="C22" s="113"/>
      <c r="D22" s="113"/>
      <c r="E22" s="113"/>
      <c r="F22" s="113"/>
      <c r="G22" s="113"/>
      <c r="H22" s="375" t="str">
        <f>"Total "&amp;LEFT(A7,2)</f>
        <v>Total I3</v>
      </c>
      <c r="I22" s="339">
        <f>SUM(I10:I21)</f>
        <v>120</v>
      </c>
    </row>
    <row r="24" spans="1:9" ht="33.75" customHeight="1">
      <c r="A24" s="60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4" s="603"/>
      <c r="C24" s="603"/>
      <c r="D24" s="603"/>
      <c r="E24" s="603"/>
      <c r="F24" s="603"/>
      <c r="G24" s="603"/>
      <c r="H24" s="603"/>
      <c r="I24" s="603"/>
    </row>
  </sheetData>
  <mergeCells count="3">
    <mergeCell ref="A6:I6"/>
    <mergeCell ref="A7:I7"/>
    <mergeCell ref="A24:I2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sheetPr>
    <tabColor theme="6"/>
  </sheetPr>
  <dimension ref="A1:L29"/>
  <sheetViews>
    <sheetView topLeftCell="A22" workbookViewId="0">
      <selection activeCell="L26" sqref="L26"/>
    </sheetView>
  </sheetViews>
  <sheetFormatPr defaultRowHeight="15"/>
  <cols>
    <col min="1" max="1" width="9.8554687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c r="A1" s="233" t="str">
        <f>'Date initiale'!C3</f>
        <v>Universitatea de Arhitectură și Urbanism "Ion Mincu" București</v>
      </c>
      <c r="B1" s="233"/>
      <c r="C1" s="233"/>
    </row>
    <row r="2" spans="1:11">
      <c r="A2" s="233" t="str">
        <f>'Date initiale'!B4&amp;" "&amp;'Date initiale'!C4</f>
        <v>Facultatea ARHITECTURA</v>
      </c>
      <c r="B2" s="233"/>
      <c r="C2" s="233"/>
    </row>
    <row r="3" spans="1:11">
      <c r="A3" s="233" t="str">
        <f>'Date initiale'!B5&amp;" "&amp;'Date initiale'!C5</f>
        <v>Departamentul Sinteza Proiectării de Arhitectură</v>
      </c>
      <c r="B3" s="233"/>
      <c r="C3" s="233"/>
    </row>
    <row r="4" spans="1:11">
      <c r="A4" s="113" t="str">
        <f>'Date initiale'!C6&amp;", "&amp;'Date initiale'!C7</f>
        <v>[Zamfir, Mihaela Magdalena], C25</v>
      </c>
      <c r="B4" s="113"/>
      <c r="C4" s="113"/>
    </row>
    <row r="5" spans="1:11" s="174" customFormat="1">
      <c r="A5" s="113"/>
      <c r="B5" s="113"/>
      <c r="C5" s="113"/>
    </row>
    <row r="6" spans="1:11" ht="15.75">
      <c r="A6" s="601" t="s">
        <v>110</v>
      </c>
      <c r="B6" s="601"/>
      <c r="C6" s="601"/>
      <c r="D6" s="601"/>
      <c r="E6" s="601"/>
      <c r="F6" s="601"/>
      <c r="G6" s="601"/>
      <c r="H6" s="601"/>
      <c r="I6" s="601"/>
    </row>
    <row r="7" spans="1:11" ht="15.75">
      <c r="A7" s="601" t="str">
        <f>'Descriere indicatori'!B7&amp;". "&amp;'Descriere indicatori'!C7</f>
        <v xml:space="preserve">I4. Articole in extenso în reviste ştiinţifice de specialitate* </v>
      </c>
      <c r="B7" s="601"/>
      <c r="C7" s="601"/>
      <c r="D7" s="601"/>
      <c r="E7" s="601"/>
      <c r="F7" s="601"/>
      <c r="G7" s="601"/>
      <c r="H7" s="601"/>
      <c r="I7" s="601"/>
    </row>
    <row r="8" spans="1:11" ht="15.75" thickBot="1">
      <c r="A8" s="145"/>
      <c r="B8" s="145"/>
      <c r="C8" s="145"/>
      <c r="D8" s="145"/>
      <c r="E8" s="145"/>
      <c r="F8" s="145"/>
      <c r="G8" s="145"/>
      <c r="H8" s="145"/>
      <c r="I8" s="145"/>
    </row>
    <row r="9" spans="1:11" ht="30.75" thickBot="1">
      <c r="A9" s="433" t="s">
        <v>55</v>
      </c>
      <c r="B9" s="426" t="s">
        <v>83</v>
      </c>
      <c r="C9" s="181" t="s">
        <v>56</v>
      </c>
      <c r="D9" s="181" t="s">
        <v>57</v>
      </c>
      <c r="E9" s="181" t="s">
        <v>80</v>
      </c>
      <c r="F9" s="182" t="s">
        <v>87</v>
      </c>
      <c r="G9" s="181" t="s">
        <v>58</v>
      </c>
      <c r="H9" s="181" t="s">
        <v>111</v>
      </c>
      <c r="I9" s="183" t="s">
        <v>90</v>
      </c>
      <c r="K9" s="239" t="s">
        <v>108</v>
      </c>
    </row>
    <row r="10" spans="1:11" s="174" customFormat="1" ht="105">
      <c r="A10" s="453">
        <v>1</v>
      </c>
      <c r="B10" s="446" t="s">
        <v>794</v>
      </c>
      <c r="C10" s="435" t="s">
        <v>795</v>
      </c>
      <c r="D10" s="212" t="s">
        <v>277</v>
      </c>
      <c r="E10" s="153" t="s">
        <v>796</v>
      </c>
      <c r="F10" s="139">
        <v>2017</v>
      </c>
      <c r="G10" s="153">
        <v>37</v>
      </c>
      <c r="H10" s="153" t="s">
        <v>799</v>
      </c>
      <c r="I10" s="399">
        <v>10</v>
      </c>
      <c r="K10" s="332"/>
    </row>
    <row r="11" spans="1:11" ht="90">
      <c r="A11" s="454">
        <v>2</v>
      </c>
      <c r="B11" s="447" t="s">
        <v>272</v>
      </c>
      <c r="C11" s="436" t="s">
        <v>826</v>
      </c>
      <c r="D11" s="106" t="s">
        <v>277</v>
      </c>
      <c r="E11" s="39" t="s">
        <v>796</v>
      </c>
      <c r="F11" s="107">
        <v>2015</v>
      </c>
      <c r="G11" s="107">
        <v>7</v>
      </c>
      <c r="H11" s="107" t="s">
        <v>742</v>
      </c>
      <c r="I11" s="280">
        <v>10</v>
      </c>
    </row>
    <row r="12" spans="1:11" s="349" customFormat="1" ht="90">
      <c r="A12" s="455">
        <v>3</v>
      </c>
      <c r="B12" s="448" t="s">
        <v>272</v>
      </c>
      <c r="C12" s="437" t="s">
        <v>824</v>
      </c>
      <c r="D12" s="376" t="s">
        <v>722</v>
      </c>
      <c r="E12" s="397" t="s">
        <v>797</v>
      </c>
      <c r="F12" s="355">
        <v>2015</v>
      </c>
      <c r="G12" s="355"/>
      <c r="H12" s="355">
        <v>9</v>
      </c>
      <c r="I12" s="400">
        <v>10</v>
      </c>
    </row>
    <row r="13" spans="1:11" s="349" customFormat="1" ht="90">
      <c r="A13" s="455">
        <v>4</v>
      </c>
      <c r="B13" s="448" t="s">
        <v>793</v>
      </c>
      <c r="C13" s="438" t="s">
        <v>578</v>
      </c>
      <c r="D13" s="376" t="s">
        <v>743</v>
      </c>
      <c r="E13" s="397" t="s">
        <v>798</v>
      </c>
      <c r="F13" s="355">
        <v>2015</v>
      </c>
      <c r="G13" s="355"/>
      <c r="H13" s="355">
        <v>11</v>
      </c>
      <c r="I13" s="400">
        <v>10</v>
      </c>
    </row>
    <row r="14" spans="1:11" ht="120">
      <c r="A14" s="454">
        <v>5</v>
      </c>
      <c r="B14" s="430" t="s">
        <v>551</v>
      </c>
      <c r="C14" s="436" t="s">
        <v>825</v>
      </c>
      <c r="D14" s="106" t="s">
        <v>277</v>
      </c>
      <c r="E14" s="39" t="s">
        <v>796</v>
      </c>
      <c r="F14" s="107">
        <v>2014</v>
      </c>
      <c r="G14" s="107">
        <v>6</v>
      </c>
      <c r="H14" s="107" t="s">
        <v>745</v>
      </c>
      <c r="I14" s="280">
        <v>10</v>
      </c>
    </row>
    <row r="15" spans="1:11" ht="90">
      <c r="A15" s="454">
        <v>6</v>
      </c>
      <c r="B15" s="449" t="s">
        <v>552</v>
      </c>
      <c r="C15" s="436" t="s">
        <v>279</v>
      </c>
      <c r="D15" s="106" t="s">
        <v>277</v>
      </c>
      <c r="E15" s="39" t="s">
        <v>796</v>
      </c>
      <c r="F15" s="107">
        <v>2014</v>
      </c>
      <c r="G15" s="107">
        <v>6</v>
      </c>
      <c r="H15" s="107" t="s">
        <v>744</v>
      </c>
      <c r="I15" s="280">
        <v>10</v>
      </c>
    </row>
    <row r="16" spans="1:11" s="174" customFormat="1" ht="90">
      <c r="A16" s="454">
        <v>7</v>
      </c>
      <c r="B16" s="447" t="s">
        <v>272</v>
      </c>
      <c r="C16" s="436" t="s">
        <v>978</v>
      </c>
      <c r="D16" s="106" t="s">
        <v>579</v>
      </c>
      <c r="E16" s="106" t="s">
        <v>580</v>
      </c>
      <c r="F16" s="107">
        <v>2014</v>
      </c>
      <c r="G16" s="107" t="s">
        <v>581</v>
      </c>
      <c r="H16" s="107">
        <v>1</v>
      </c>
      <c r="I16" s="280">
        <v>10</v>
      </c>
    </row>
    <row r="17" spans="1:12" ht="75">
      <c r="A17" s="454">
        <v>8</v>
      </c>
      <c r="B17" s="447" t="s">
        <v>272</v>
      </c>
      <c r="C17" s="439" t="s">
        <v>827</v>
      </c>
      <c r="D17" s="136" t="s">
        <v>275</v>
      </c>
      <c r="E17" s="136" t="s">
        <v>276</v>
      </c>
      <c r="F17" s="107">
        <v>2014</v>
      </c>
      <c r="G17" s="107" t="s">
        <v>553</v>
      </c>
      <c r="H17" s="107" t="s">
        <v>741</v>
      </c>
      <c r="I17" s="280">
        <v>10</v>
      </c>
      <c r="K17" s="240">
        <v>10</v>
      </c>
      <c r="L17" s="325" t="s">
        <v>248</v>
      </c>
    </row>
    <row r="18" spans="1:12" s="174" customFormat="1" ht="45">
      <c r="A18" s="454">
        <v>9</v>
      </c>
      <c r="B18" s="450" t="s">
        <v>555</v>
      </c>
      <c r="C18" s="436" t="s">
        <v>281</v>
      </c>
      <c r="D18" s="106" t="s">
        <v>582</v>
      </c>
      <c r="E18" s="106" t="s">
        <v>583</v>
      </c>
      <c r="F18" s="107">
        <v>2013</v>
      </c>
      <c r="G18" s="107" t="s">
        <v>584</v>
      </c>
      <c r="H18" s="107" t="s">
        <v>740</v>
      </c>
      <c r="I18" s="280">
        <v>10</v>
      </c>
    </row>
    <row r="19" spans="1:12" s="174" customFormat="1" ht="60">
      <c r="A19" s="454">
        <v>10</v>
      </c>
      <c r="B19" s="450" t="s">
        <v>555</v>
      </c>
      <c r="C19" s="436" t="s">
        <v>751</v>
      </c>
      <c r="D19" s="106" t="s">
        <v>282</v>
      </c>
      <c r="E19" s="106" t="s">
        <v>283</v>
      </c>
      <c r="F19" s="107">
        <v>2013</v>
      </c>
      <c r="G19" s="107" t="s">
        <v>284</v>
      </c>
      <c r="H19" s="107"/>
      <c r="I19" s="280">
        <v>10</v>
      </c>
    </row>
    <row r="20" spans="1:12" ht="90">
      <c r="A20" s="454">
        <v>11</v>
      </c>
      <c r="B20" s="447" t="s">
        <v>272</v>
      </c>
      <c r="C20" s="436" t="s">
        <v>979</v>
      </c>
      <c r="D20" s="106" t="s">
        <v>277</v>
      </c>
      <c r="E20" s="39" t="s">
        <v>796</v>
      </c>
      <c r="F20" s="107">
        <v>2013</v>
      </c>
      <c r="G20" s="107">
        <v>5</v>
      </c>
      <c r="H20" s="107" t="s">
        <v>746</v>
      </c>
      <c r="I20" s="280">
        <v>10</v>
      </c>
    </row>
    <row r="21" spans="1:12" ht="75">
      <c r="A21" s="454">
        <v>12</v>
      </c>
      <c r="B21" s="451" t="s">
        <v>550</v>
      </c>
      <c r="C21" s="545" t="s">
        <v>980</v>
      </c>
      <c r="D21" s="136" t="s">
        <v>274</v>
      </c>
      <c r="E21" s="106" t="s">
        <v>276</v>
      </c>
      <c r="F21" s="107">
        <v>2013</v>
      </c>
      <c r="G21" s="107" t="s">
        <v>554</v>
      </c>
      <c r="H21" s="107" t="s">
        <v>750</v>
      </c>
      <c r="I21" s="280">
        <v>10</v>
      </c>
      <c r="K21" s="53"/>
    </row>
    <row r="22" spans="1:12" ht="90">
      <c r="A22" s="454">
        <v>13</v>
      </c>
      <c r="B22" s="447" t="s">
        <v>272</v>
      </c>
      <c r="C22" s="436" t="s">
        <v>828</v>
      </c>
      <c r="D22" s="106" t="s">
        <v>277</v>
      </c>
      <c r="E22" s="39" t="s">
        <v>796</v>
      </c>
      <c r="F22" s="107">
        <v>2012</v>
      </c>
      <c r="G22" s="107">
        <v>4</v>
      </c>
      <c r="H22" s="107" t="s">
        <v>747</v>
      </c>
      <c r="I22" s="280">
        <v>10</v>
      </c>
    </row>
    <row r="23" spans="1:12" ht="105">
      <c r="A23" s="454">
        <f t="shared" ref="A23" si="0">A22+1</f>
        <v>14</v>
      </c>
      <c r="B23" s="447" t="s">
        <v>272</v>
      </c>
      <c r="C23" s="436" t="s">
        <v>829</v>
      </c>
      <c r="D23" s="106" t="s">
        <v>277</v>
      </c>
      <c r="E23" s="39" t="s">
        <v>796</v>
      </c>
      <c r="F23" s="107">
        <v>2012</v>
      </c>
      <c r="G23" s="107">
        <v>4</v>
      </c>
      <c r="H23" s="107" t="s">
        <v>748</v>
      </c>
      <c r="I23" s="280">
        <v>10</v>
      </c>
    </row>
    <row r="24" spans="1:12" ht="105">
      <c r="A24" s="454">
        <v>15</v>
      </c>
      <c r="B24" s="447" t="s">
        <v>272</v>
      </c>
      <c r="C24" s="436" t="s">
        <v>280</v>
      </c>
      <c r="D24" s="106" t="s">
        <v>277</v>
      </c>
      <c r="E24" s="39" t="s">
        <v>796</v>
      </c>
      <c r="F24" s="107">
        <v>2009</v>
      </c>
      <c r="G24" s="107">
        <v>1</v>
      </c>
      <c r="H24" s="355" t="s">
        <v>749</v>
      </c>
      <c r="I24" s="280">
        <v>10</v>
      </c>
    </row>
    <row r="25" spans="1:12" s="349" customFormat="1" ht="45">
      <c r="A25" s="455">
        <v>16</v>
      </c>
      <c r="B25" s="448" t="s">
        <v>272</v>
      </c>
      <c r="C25" s="437" t="s">
        <v>585</v>
      </c>
      <c r="D25" s="358"/>
      <c r="E25" s="358"/>
      <c r="F25" s="355">
        <v>2006</v>
      </c>
      <c r="G25" s="355"/>
      <c r="H25" s="398"/>
      <c r="I25" s="400">
        <v>10</v>
      </c>
    </row>
    <row r="26" spans="1:12" s="349" customFormat="1" ht="120.75" thickBot="1">
      <c r="A26" s="456">
        <v>17</v>
      </c>
      <c r="B26" s="452" t="s">
        <v>272</v>
      </c>
      <c r="C26" s="440" t="s">
        <v>830</v>
      </c>
      <c r="D26" s="441" t="s">
        <v>831</v>
      </c>
      <c r="E26" s="442" t="s">
        <v>586</v>
      </c>
      <c r="F26" s="443">
        <v>2004</v>
      </c>
      <c r="G26" s="444" t="s">
        <v>587</v>
      </c>
      <c r="H26" s="443">
        <v>10</v>
      </c>
      <c r="I26" s="445">
        <v>10</v>
      </c>
    </row>
    <row r="27" spans="1:12" ht="15.75" thickBot="1">
      <c r="A27" s="374"/>
      <c r="B27" s="113"/>
      <c r="C27" s="113"/>
      <c r="D27" s="113"/>
      <c r="E27" s="113"/>
      <c r="F27" s="113"/>
      <c r="G27" s="113"/>
      <c r="H27" s="375" t="str">
        <f>"Total "&amp;LEFT(A7,2)</f>
        <v>Total I4</v>
      </c>
      <c r="I27" s="342">
        <f>SUM(I10:I26)</f>
        <v>170</v>
      </c>
    </row>
    <row r="29" spans="1:12" ht="33.75" customHeight="1">
      <c r="A29" s="60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9" s="603"/>
      <c r="C29" s="603"/>
      <c r="D29" s="603"/>
      <c r="E29" s="603"/>
      <c r="F29" s="603"/>
      <c r="G29" s="603"/>
      <c r="H29" s="603"/>
      <c r="I29" s="603"/>
    </row>
  </sheetData>
  <mergeCells count="3">
    <mergeCell ref="A7:I7"/>
    <mergeCell ref="A6:I6"/>
    <mergeCell ref="A29:I2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Mihaela</cp:lastModifiedBy>
  <cp:lastPrinted>2020-01-26T12:36:27Z</cp:lastPrinted>
  <dcterms:created xsi:type="dcterms:W3CDTF">2013-01-10T17:13:12Z</dcterms:created>
  <dcterms:modified xsi:type="dcterms:W3CDTF">2020-01-26T19:16:36Z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